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4640" windowHeight="7635" activeTab="3"/>
  </bookViews>
  <sheets>
    <sheet name="KQKD" sheetId="1" r:id="rId1"/>
    <sheet name="DN - BCĐKT" sheetId="2" r:id="rId2"/>
    <sheet name="DN - BCLCTT - PPTT" sheetId="3" r:id="rId3"/>
    <sheet name="TM" sheetId="4" r:id="rId4"/>
  </sheets>
  <definedNames>
    <definedName name="_xlnm.Print_Area" localSheetId="3">'TM'!$B$1:$K$319</definedName>
    <definedName name="_xlnm.Print_Titles" localSheetId="1">'DN - BCĐKT'!$7:$7</definedName>
  </definedNames>
  <calcPr fullCalcOnLoad="1"/>
</workbook>
</file>

<file path=xl/sharedStrings.xml><?xml version="1.0" encoding="utf-8"?>
<sst xmlns="http://schemas.openxmlformats.org/spreadsheetml/2006/main" count="740" uniqueCount="575">
  <si>
    <t>VI. Lợi thế thương mại</t>
  </si>
  <si>
    <t>269</t>
  </si>
  <si>
    <t>TỔNG CỘNG TÀI SẢN</t>
  </si>
  <si>
    <t>NGUỒN VỐN</t>
  </si>
  <si>
    <t>A. NỢ PHẢI TRẢ</t>
  </si>
  <si>
    <t>I. Nợ ngắn hạn</t>
  </si>
  <si>
    <t>1. Vay và nợ ngắn hạn</t>
  </si>
  <si>
    <t>2. Phải trả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</si>
  <si>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</si>
  <si>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</si>
  <si>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</si>
  <si>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</si>
  <si>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</si>
  <si>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</si>
  <si>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</si>
  <si>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</si>
  <si>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 Quỹ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</si>
  <si>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</si>
  <si>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</si>
  <si>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</si>
  <si>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</si>
  <si>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</si>
  <si>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</si>
  <si>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</si>
  <si>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</si>
  <si>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8. Doanh thu chưa thực hiện</t>
  </si>
  <si>
    <t>9. Quỹ phát triển khoa học và công nghệ</t>
  </si>
  <si>
    <t>B.VỐN CHỦ SỞ HỮU</t>
  </si>
  <si>
    <t>I. Vốn chủ sở hữu</t>
  </si>
  <si>
    <t>1. Vốn đầu tư của chủ sở hữu</t>
  </si>
  <si>
    <t>2. Thặng dư vốn cổ phần</t>
  </si>
  <si>
    <t>3. Vốn khác của chủ sở hữu</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</si>
  <si>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</si>
  <si>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</si>
  <si>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</si>
  <si>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</si>
  <si>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</si>
  <si>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</si>
  <si>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</si>
  <si>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</si>
  <si>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</si>
  <si>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II. Nguồn kinh phí và quỹ khác</t>
  </si>
  <si>
    <t>1. Nguồn kinh phí</t>
  </si>
  <si>
    <t>2. Nguồn kinh phí đã hình thành TSCĐ</t>
  </si>
  <si>
    <t>C. LỢI ÍCH CỔ ĐÔNG THIỂU SỐ</t>
  </si>
  <si>
    <t>439</t>
  </si>
  <si>
    <t>TỔNG CỘNG NGUỒN VỐN</t>
  </si>
  <si>
    <t>CÁC CHỈ TIÊU NGOÀI BẢNG</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</si>
  <si>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</si>
  <si>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</si>
  <si>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</si>
  <si>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</si>
  <si>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</si>
  <si>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</si>
  <si>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t>Mẫu số: Q-03d</t>
  </si>
  <si>
    <t xml:space="preserve">BÁO CÁO LƯU CHUYỂN TIỀN TỆ </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</si>
  <si>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</si>
  <si>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</si>
  <si>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</si>
  <si>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</si>
  <si>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</si>
  <si>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</si>
  <si>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</si>
  <si>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</si>
  <si>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</si>
  <si>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</si>
  <si>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</si>
  <si>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</si>
  <si>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</si>
  <si>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</si>
  <si>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</si>
  <si>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</si>
  <si>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</si>
  <si>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</si>
  <si>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</si>
  <si>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</si>
  <si>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</si>
  <si>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</si>
  <si>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</si>
  <si>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</si>
  <si>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</si>
  <si>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</si>
  <si>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</si>
  <si>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</si>
  <si>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</si>
  <si>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</si>
  <si>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V</t>
  </si>
  <si>
    <t>VI</t>
  </si>
  <si>
    <t>VII</t>
  </si>
  <si>
    <t>VIII</t>
  </si>
  <si>
    <t>IX</t>
  </si>
  <si>
    <t>X</t>
  </si>
  <si>
    <t>XI</t>
  </si>
  <si>
    <t>XII</t>
  </si>
  <si>
    <t>XIII</t>
  </si>
  <si>
    <t>XIV</t>
  </si>
  <si>
    <t xml:space="preserve">  - Cty CP Sách - Thiết bị Giáo dục Đồng Nai</t>
  </si>
  <si>
    <t>XV</t>
  </si>
  <si>
    <t>XVI</t>
  </si>
  <si>
    <t>XVII</t>
  </si>
  <si>
    <t>XVIII</t>
  </si>
  <si>
    <t>XIX</t>
  </si>
  <si>
    <t>XX</t>
  </si>
  <si>
    <t>XXI</t>
  </si>
  <si>
    <t>XXII</t>
  </si>
  <si>
    <t>XXIII</t>
  </si>
  <si>
    <t xml:space="preserve">     Thuế TNDN được miễn giảm</t>
  </si>
  <si>
    <t>Lũy kế từ đầu năm đến cuối quý này (Năm nay)</t>
  </si>
  <si>
    <t>Lũy kế từ đầu năm đến cuối quý này
 (Năm trước)</t>
  </si>
  <si>
    <r>
      <t>1.</t>
    </r>
    <r>
      <rPr>
        <b/>
        <sz val="7"/>
        <rFont val="Times New Roman"/>
        <family val="1"/>
      </rPr>
      <t xml:space="preserve">       </t>
    </r>
    <r>
      <rPr>
        <b/>
        <sz val="11"/>
        <rFont val="Times New Roman"/>
        <family val="1"/>
      </rPr>
      <t>Đặc điểm hoạt động</t>
    </r>
  </si>
  <si>
    <r>
      <t>·</t>
    </r>
    <r>
      <rPr>
        <sz val="7"/>
        <rFont val="Times New Roman"/>
        <family val="1"/>
      </rPr>
      <t xml:space="preserve">        </t>
    </r>
    <r>
      <rPr>
        <sz val="12"/>
        <rFont val="Times New Roman"/>
        <family val="1"/>
      </rPr>
      <t>Sản xuất, kinh doanh thiết bị giáo dục, văn hóa phẩm;</t>
    </r>
  </si>
  <si>
    <r>
      <t>·</t>
    </r>
    <r>
      <rPr>
        <sz val="7"/>
        <rFont val="Times New Roman"/>
        <family val="1"/>
      </rPr>
      <t xml:space="preserve">        </t>
    </r>
    <r>
      <rPr>
        <sz val="12"/>
        <rFont val="Times New Roman"/>
        <family val="1"/>
      </rPr>
      <t>Thiết kế đồ họa, dịch thuật;</t>
    </r>
  </si>
  <si>
    <r>
      <t>·</t>
    </r>
    <r>
      <rPr>
        <sz val="7"/>
        <rFont val="Times New Roman"/>
        <family val="1"/>
      </rPr>
      <t xml:space="preserve">        </t>
    </r>
    <r>
      <rPr>
        <sz val="12"/>
        <rFont val="Times New Roman"/>
        <family val="1"/>
      </rPr>
      <t>Sản xuất mua bán: Thiết bị, dụng cụ giáo dục, văn phòng phẩm, giấy và lịch (không sản xuất tại trụ sở);</t>
    </r>
  </si>
  <si>
    <r>
      <t>·</t>
    </r>
    <r>
      <rPr>
        <sz val="7"/>
        <rFont val="Times New Roman"/>
        <family val="1"/>
      </rPr>
      <t xml:space="preserve">        </t>
    </r>
    <r>
      <rPr>
        <sz val="12"/>
        <rFont val="Times New Roman"/>
        <family val="1"/>
      </rPr>
      <t>Kinh doanh bất động sản (trừ dịch vụ môi giới, định giá, sàn giao dịch bất động sản);</t>
    </r>
  </si>
  <si>
    <r>
      <t>·</t>
    </r>
    <r>
      <rPr>
        <sz val="7"/>
        <rFont val="Times New Roman"/>
        <family val="1"/>
      </rPr>
      <t xml:space="preserve">        </t>
    </r>
    <r>
      <rPr>
        <sz val="12"/>
        <rFont val="Times New Roman"/>
        <family val="1"/>
      </rPr>
      <t>Cho thuê văn phòng, nhà xưởng;</t>
    </r>
  </si>
  <si>
    <r>
      <t>·</t>
    </r>
    <r>
      <rPr>
        <sz val="7"/>
        <rFont val="Times New Roman"/>
        <family val="1"/>
      </rPr>
      <t xml:space="preserve">        </t>
    </r>
    <r>
      <rPr>
        <sz val="12"/>
        <rFont val="Times New Roman"/>
        <family val="1"/>
      </rPr>
      <t>Phát hành sách và ấn phẩm (có nội dung được phép lưu hành);</t>
    </r>
  </si>
  <si>
    <r>
      <t>·</t>
    </r>
    <r>
      <rPr>
        <sz val="7"/>
        <rFont val="Times New Roman"/>
        <family val="1"/>
      </rPr>
      <t xml:space="preserve">        </t>
    </r>
    <r>
      <rPr>
        <sz val="12"/>
        <rFont val="Times New Roman"/>
        <family val="1"/>
      </rPr>
      <t>In bao bì (không hoạt động tại trụ sở);</t>
    </r>
  </si>
  <si>
    <r>
      <t>·</t>
    </r>
    <r>
      <rPr>
        <sz val="7"/>
        <rFont val="Times New Roman"/>
        <family val="1"/>
      </rPr>
      <t xml:space="preserve">        </t>
    </r>
    <r>
      <rPr>
        <sz val="12"/>
        <rFont val="Times New Roman"/>
        <family val="1"/>
      </rPr>
      <t>Dịch vụ in ấn: đóng bì, gáy sách, mạ nhũ, mạ vàng, nhuộm màu bìa sách;</t>
    </r>
  </si>
  <si>
    <r>
      <t>·</t>
    </r>
    <r>
      <rPr>
        <sz val="7"/>
        <rFont val="Times New Roman"/>
        <family val="1"/>
      </rPr>
      <t xml:space="preserve">        </t>
    </r>
    <r>
      <rPr>
        <sz val="12"/>
        <rFont val="Times New Roman"/>
        <family val="1"/>
      </rPr>
      <t>Thiết kế tạo mẫu;</t>
    </r>
  </si>
  <si>
    <r>
      <t>·</t>
    </r>
    <r>
      <rPr>
        <sz val="7"/>
        <rFont val="Times New Roman"/>
        <family val="1"/>
      </rPr>
      <t xml:space="preserve">        </t>
    </r>
    <r>
      <rPr>
        <sz val="12"/>
        <rFont val="Times New Roman"/>
        <family val="1"/>
      </rPr>
      <t>Tư vấn và cung cấp dịch vụ biên soạn, biên tập sách, tư vấn đầu tư (trừ tư vấn tài chính kế toán), tư vấn du học;</t>
    </r>
  </si>
  <si>
    <r>
      <t>·</t>
    </r>
    <r>
      <rPr>
        <sz val="7"/>
        <rFont val="Times New Roman"/>
        <family val="1"/>
      </rPr>
      <t xml:space="preserve">        </t>
    </r>
    <r>
      <rPr>
        <sz val="12"/>
        <rFont val="Times New Roman"/>
        <family val="1"/>
      </rPr>
      <t>Sản xuất, mua bán thiết bị dạy học, giấy và sản phẩm từ giấy (không tái chế phế thải, gia công cơ khí và xi mạ điện tại trụ sở);</t>
    </r>
  </si>
  <si>
    <r>
      <t>·</t>
    </r>
    <r>
      <rPr>
        <sz val="7"/>
        <rFont val="Times New Roman"/>
        <family val="1"/>
      </rPr>
      <t xml:space="preserve">        </t>
    </r>
    <r>
      <rPr>
        <sz val="12"/>
        <rFont val="Times New Roman"/>
        <family val="1"/>
      </rPr>
      <t>Sản xuất băng đĩa từ tính, quang học và sao chép bản ghi (không hoạt động tại trụ sở);</t>
    </r>
  </si>
  <si>
    <r>
      <t>·</t>
    </r>
    <r>
      <rPr>
        <sz val="7"/>
        <rFont val="Times New Roman"/>
        <family val="1"/>
      </rPr>
      <t xml:space="preserve">        </t>
    </r>
    <r>
      <rPr>
        <sz val="12"/>
        <rFont val="Times New Roman"/>
        <family val="1"/>
      </rPr>
      <t>Mua bán sách, tạp chí, băng đĩa (không mua bán, cho thuê băng đĩa tại trụ sở).</t>
    </r>
  </si>
  <si>
    <r>
      <t>2.</t>
    </r>
    <r>
      <rPr>
        <b/>
        <sz val="7"/>
        <rFont val="Times New Roman"/>
        <family val="1"/>
      </rPr>
      <t xml:space="preserve">       </t>
    </r>
    <r>
      <rPr>
        <b/>
        <sz val="11"/>
        <rFont val="Times New Roman"/>
        <family val="1"/>
      </rPr>
      <t>Niên độ kế toán, đơn vị tiền tệ sử dụng trong kế toán</t>
    </r>
  </si>
  <si>
    <r>
      <t>3.</t>
    </r>
    <r>
      <rPr>
        <b/>
        <sz val="7"/>
        <rFont val="Times New Roman"/>
        <family val="1"/>
      </rPr>
      <t xml:space="preserve">       </t>
    </r>
    <r>
      <rPr>
        <b/>
        <sz val="11"/>
        <rFont val="Times New Roman"/>
        <family val="1"/>
      </rPr>
      <t>Chuẩn mực và chế độ kế toán áp dụng</t>
    </r>
  </si>
  <si>
    <r>
      <t>Công ty áp dụng Chế độ kế toán Việt Nam, ban hành theo Quyết định số 15/2006/QĐ-BTC ngày 20/03/2006</t>
    </r>
    <r>
      <rPr>
        <sz val="11"/>
        <rFont val="VNarial"/>
        <family val="0"/>
      </rPr>
      <t xml:space="preserve"> </t>
    </r>
    <r>
      <rPr>
        <sz val="11"/>
        <rFont val="Times New Roman"/>
        <family val="1"/>
      </rPr>
      <t>và Hệ thống Chuẩn mực Kế toán Việt Nam do Bộ Tài chính ban hành.</t>
    </r>
  </si>
  <si>
    <r>
      <t>4.</t>
    </r>
    <r>
      <rPr>
        <b/>
        <sz val="7"/>
        <rFont val="Times New Roman"/>
        <family val="1"/>
      </rPr>
      <t xml:space="preserve">       </t>
    </r>
    <r>
      <rPr>
        <b/>
        <sz val="11"/>
        <rFont val="Times New Roman"/>
        <family val="1"/>
      </rPr>
      <t>Tóm tắt các chính sách kế toán chủ yếu</t>
    </r>
  </si>
  <si>
    <r>
      <t>4.1</t>
    </r>
    <r>
      <rPr>
        <b/>
        <i/>
        <sz val="7"/>
        <rFont val="Times New Roman"/>
        <family val="1"/>
      </rPr>
      <t xml:space="preserve">    </t>
    </r>
    <r>
      <rPr>
        <b/>
        <i/>
        <sz val="11"/>
        <rFont val="Times New Roman"/>
        <family val="1"/>
      </rPr>
      <t>Tiền và các khoản tương đương tiền</t>
    </r>
  </si>
  <si>
    <r>
      <t>4.2</t>
    </r>
    <r>
      <rPr>
        <b/>
        <i/>
        <sz val="7"/>
        <rFont val="Times New Roman"/>
        <family val="1"/>
      </rPr>
      <t xml:space="preserve">    </t>
    </r>
    <r>
      <rPr>
        <b/>
        <i/>
        <sz val="11"/>
        <rFont val="Times New Roman"/>
        <family val="1"/>
      </rPr>
      <t>Các nghiệp vụ bằng ngoại tệ</t>
    </r>
  </si>
  <si>
    <r>
      <t>4.3</t>
    </r>
    <r>
      <rPr>
        <b/>
        <i/>
        <sz val="7"/>
        <rFont val="Times New Roman"/>
        <family val="1"/>
      </rPr>
      <t xml:space="preserve">    </t>
    </r>
    <r>
      <rPr>
        <b/>
        <i/>
        <sz val="11"/>
        <rFont val="Times New Roman"/>
        <family val="1"/>
      </rPr>
      <t>Các khoản phải thu</t>
    </r>
  </si>
  <si>
    <r>
      <t>4.4</t>
    </r>
    <r>
      <rPr>
        <b/>
        <i/>
        <sz val="7"/>
        <rFont val="Times New Roman"/>
        <family val="1"/>
      </rPr>
      <t xml:space="preserve">    </t>
    </r>
    <r>
      <rPr>
        <b/>
        <i/>
        <sz val="11"/>
        <rFont val="Times New Roman"/>
        <family val="1"/>
      </rPr>
      <t>Hàng tồn kho</t>
    </r>
  </si>
  <si>
    <r>
      <t>4.5</t>
    </r>
    <r>
      <rPr>
        <b/>
        <i/>
        <sz val="7"/>
        <rFont val="Times New Roman"/>
        <family val="1"/>
      </rPr>
      <t xml:space="preserve">    </t>
    </r>
    <r>
      <rPr>
        <b/>
        <i/>
        <sz val="11"/>
        <rFont val="Times New Roman"/>
        <family val="1"/>
      </rPr>
      <t>Các khoản đầu tư tài chính</t>
    </r>
  </si>
  <si>
    <r>
      <t>4.6</t>
    </r>
    <r>
      <rPr>
        <b/>
        <i/>
        <sz val="7"/>
        <rFont val="Times New Roman"/>
        <family val="1"/>
      </rPr>
      <t xml:space="preserve">    </t>
    </r>
    <r>
      <rPr>
        <b/>
        <i/>
        <sz val="11"/>
        <rFont val="Times New Roman"/>
        <family val="1"/>
      </rPr>
      <t>Tài sản cố định hữu hình</t>
    </r>
  </si>
  <si>
    <r>
      <t>4.7</t>
    </r>
    <r>
      <rPr>
        <b/>
        <i/>
        <sz val="7"/>
        <rFont val="Times New Roman"/>
        <family val="1"/>
      </rPr>
      <t xml:space="preserve">    </t>
    </r>
    <r>
      <rPr>
        <b/>
        <i/>
        <sz val="11"/>
        <rFont val="Times New Roman"/>
        <family val="1"/>
      </rPr>
      <t>Tài sản cố định vô hình</t>
    </r>
  </si>
  <si>
    <r>
      <t>4.8</t>
    </r>
    <r>
      <rPr>
        <b/>
        <i/>
        <sz val="7"/>
        <rFont val="Times New Roman"/>
        <family val="1"/>
      </rPr>
      <t xml:space="preserve">    </t>
    </r>
    <r>
      <rPr>
        <b/>
        <i/>
        <sz val="11"/>
        <rFont val="Times New Roman"/>
        <family val="1"/>
      </rPr>
      <t>Bất động sản đầu tư</t>
    </r>
  </si>
  <si>
    <r>
      <t>4.9</t>
    </r>
    <r>
      <rPr>
        <b/>
        <i/>
        <sz val="7"/>
        <rFont val="Times New Roman"/>
        <family val="1"/>
      </rPr>
      <t xml:space="preserve">    </t>
    </r>
    <r>
      <rPr>
        <b/>
        <i/>
        <sz val="11"/>
        <rFont val="Times New Roman"/>
        <family val="1"/>
      </rPr>
      <t>Chi phí trả trước dài hạn</t>
    </r>
  </si>
  <si>
    <r>
      <t>4.12</t>
    </r>
    <r>
      <rPr>
        <b/>
        <i/>
        <sz val="7"/>
        <rFont val="Times New Roman"/>
        <family val="1"/>
      </rPr>
      <t xml:space="preserve">   </t>
    </r>
    <r>
      <rPr>
        <b/>
        <i/>
        <sz val="11"/>
        <rFont val="Times New Roman"/>
        <family val="1"/>
      </rPr>
      <t>Phân phối lợi nhuận thuần</t>
    </r>
  </si>
  <si>
    <r>
      <t>4.13</t>
    </r>
    <r>
      <rPr>
        <b/>
        <i/>
        <sz val="7"/>
        <rFont val="Times New Roman"/>
        <family val="1"/>
      </rPr>
      <t xml:space="preserve">   </t>
    </r>
    <r>
      <rPr>
        <b/>
        <i/>
        <sz val="11"/>
        <rFont val="Times New Roman"/>
        <family val="1"/>
      </rPr>
      <t>Ghi nhận doanh thu</t>
    </r>
  </si>
  <si>
    <r>
      <t>·</t>
    </r>
    <r>
      <rPr>
        <sz val="7"/>
        <rFont val="Times New Roman"/>
        <family val="1"/>
      </rPr>
      <t xml:space="preserve">      </t>
    </r>
    <r>
      <rPr>
        <sz val="11"/>
        <rFont val="Times New Roman"/>
        <family val="1"/>
      </rPr>
      <t xml:space="preserve">Thuế Thu nhập doanh nghiệp: Áp dụng mức thuế suất thuế Thu nhập doanh nghiệp là 25%. </t>
    </r>
  </si>
  <si>
    <r>
      <t>·</t>
    </r>
    <r>
      <rPr>
        <sz val="7"/>
        <rFont val="Times New Roman"/>
        <family val="1"/>
      </rPr>
      <t xml:space="preserve">       </t>
    </r>
    <r>
      <rPr>
        <sz val="11"/>
        <rFont val="Times New Roman"/>
        <family val="1"/>
      </rPr>
      <t xml:space="preserve">Thuế GTGT: </t>
    </r>
  </si>
  <si>
    <r>
      <t>·</t>
    </r>
    <r>
      <rPr>
        <sz val="7"/>
        <rFont val="Times New Roman"/>
        <family val="1"/>
      </rPr>
      <t xml:space="preserve">       </t>
    </r>
    <r>
      <rPr>
        <sz val="11"/>
        <rFont val="Times New Roman"/>
        <family val="1"/>
      </rPr>
      <t>Các loại Thuế khác và Lệ phí nộp theo quy định hiện hành.</t>
    </r>
  </si>
  <si>
    <r>
      <t>4.16</t>
    </r>
    <r>
      <rPr>
        <sz val="11"/>
        <rFont val="Times New Roman"/>
        <family val="1"/>
      </rPr>
      <t xml:space="preserve"> </t>
    </r>
    <r>
      <rPr>
        <b/>
        <i/>
        <sz val="11"/>
        <rFont val="Times New Roman"/>
        <family val="1"/>
      </rPr>
      <t>Các bên liên quan</t>
    </r>
  </si>
  <si>
    <t xml:space="preserve">         Công ty Cổ phần Đầu tư và Phát triển Giáo dục Phương Nam (sau đây gọi tắt là “Công ty”) được thành lập theo Quyết định số 309/QĐ-UB ngày 23/03/2007 của Nhà xuất bản Giáo dục. Công ty là đơn vị hạch toán độc lập hoạt động theo Giấy chứng nhận đăng ký kinh số 4103006644 ngày 09 tháng 05 năm 2007 của Sở Kế hoạch &amp; Đầu tư Thành phố Hồ Chí Minh, Luật Doanh nghiệp, Điều lệ Công ty và các quy định pháp lý hiện hành có liên quan. Từ khi thành lập đến nay Công ty đã 2 lần thay đổi Giấy chứng nhận đăng ký kinh doanh, và lần thay đổi gần nhất vào ngày 17 tháng 10 năm 2008</t>
  </si>
  <si>
    <t>Dự phòng nợ phải thu khó đòi thể hiện phần giá trị dự kiến bị tổn thất do các khoản phải thu không được khách hàng thanh toán phát sinh đối với số dư các khoản phải thu tại thời điểm kết thúc niên độ kế toán. Việc trích lập dự phòng thực hiện theo hướng hướng dẫn tại Thông tư số 228/2009/TT-BTC ngày 7/12/2009 của Bộ Tài chính.</t>
  </si>
  <si>
    <t>Chi phí trả trước dài hạn phản ánh các chi phí thực tế đã phát sinh nhưng có liên quan đến kết quả hoạt động sản xuất kinh doanh của nhiều niên độ kế toán. Chi phí trả trước dài hạn được phân bổ trong khoảng thời gian mà lợi ích kinh tế được dự kiến tạo ra</t>
  </si>
  <si>
    <r>
      <t>4.10</t>
    </r>
    <r>
      <rPr>
        <i/>
        <sz val="12"/>
        <rFont val="Times New Roman"/>
        <family val="1"/>
      </rPr>
      <t xml:space="preserve"> </t>
    </r>
    <r>
      <rPr>
        <b/>
        <i/>
        <sz val="12"/>
        <rFont val="Times New Roman"/>
        <family val="1"/>
      </rPr>
      <t>Các khoản phải trả và chi phí trích trước</t>
    </r>
  </si>
  <si>
    <r>
      <t xml:space="preserve">4.11 </t>
    </r>
    <r>
      <rPr>
        <b/>
        <i/>
        <sz val="12"/>
        <rFont val="Times New Roman"/>
        <family val="1"/>
      </rPr>
      <t>Quỹ dự phòng trợ cấp mất việc làm</t>
    </r>
  </si>
  <si>
    <t>Quỹ dự phòng trợ cấp mất việc làm được dùng để chi trả trợ cấp thôi việc, mất việc. Mức trích quỹ dự phòng trợ cấp mất việc làm là  từ 1% đến 3% quỹ lương làm cơ sở đóng bảo hiểm xã hội và được hạch toán vào chi phí trong kỳ. Trường hợp quỹ dự phòng trợ cấp mất việc làm không đủ để chi trợ cấp thì phần chênh lệch thiếu được hạch toán vào chi phí</t>
  </si>
  <si>
    <t>Doanh thu cung cấp dịch vụ được ghi nhận khi đã hoàn thành dịch vụ. Trường hợp dịch vụ được thực hiện trong nhiều kỳ kế toán thì việc xác định doanh thu trong từng kỳ được thực hiện căn cứ vào tỷ lệ hoàn thành dịch vụ tại ngày kết thúc năm tài chính</t>
  </si>
  <si>
    <t>Doanh thu bán hàng được ghi nhận khi những rủi ro đáng kể và quyền sở hữu về sản phẩm đã được chuyển giao cho người mua và không còn khả năng đáng kể nào làm thay đổi quyết định của hai bên về giá bán hoặc khả năng trả lại hàng.</t>
  </si>
  <si>
    <t>Doanh thu bán hàng và cung cấp dịch vụ được ghi nhận khi có khả năng thu được các lợi ích kinh tế và có thể xác định được một cách chắc chắn, đồng thời thỏa mãn điều kiện sau:</t>
  </si>
  <si>
    <t>Doanh thu hoạt động tài chính được ghi nhận khi doanh thu được xác định tương đối chắc chắn và có khả năng thu được lợi ích kinh tế từ giao dịch đó.</t>
  </si>
  <si>
    <t>Tiền lãi được ghi nhận trên cơ sở thời gian và lãi suất thực tế.</t>
  </si>
  <si>
    <t>Cổ tức và lợi nhuận được chia được ghi nhận khi cổ đông được quyền nhận cổ tức hoặc các bên tham gia góp vốn được quyền nhận lợi nhuận từ việc góp vốn.</t>
  </si>
  <si>
    <r>
      <t>4.14</t>
    </r>
    <r>
      <rPr>
        <b/>
        <i/>
        <sz val="12"/>
        <rFont val="Times New Roman"/>
        <family val="1"/>
      </rPr>
      <t xml:space="preserve"> Thuế thu nhập doanh nghiệp</t>
    </r>
  </si>
  <si>
    <t>Thuế thu nhập hoãn lại được xác định cho các khoản chênh lệch tạm thời tại ngày kết thúc kỳ kế toán giữa cơ sở tính thuế thu nhập của các tài sản và nợ phải trả và giá trị ghi sổ của chúng cho mục đích báo cáo tài chính. Thuế thu nhập hoãn lại phải trả đđược ghi nhận cho tất cả các khoản chênh lệch tạm thời. Tài sản thuế thu nhập hoãn lại chỉ được ghi nhận khi chắc chắn trong tương lai sẽ có lợi nhuận tính thuế để sử dụng những chênh lệch tạm thời được khấu trừ này. Giá trị của thuế thu nhập hoãn lại được tính theo thuế suất dự tính sẽ áp dụng cho năm tài sản được thu hồi hay nợ phải trả được thanh toán dựa trên các mức thuế suất có hiệu lực tại ngày kết thúc niên độ kế toán.</t>
  </si>
  <si>
    <t>Giá trị ghi sổ của tài sản thuế thu nhập doanh nghiệp hoãn lại phải được xem xét lại vào ngày kết thúc kỳ kế toán và phải giảm giá trị ghi sổ của tài sản thuế thu nhập hoãn lại đến mức đảm bảo chắc chắn có đủ lợi nhuận tính thuế cho phép lợi ích lợi ích của một phần hoặc toàn bộ tài sản thuế thu nhập hoãn lại được sử dụng.</t>
  </si>
  <si>
    <r>
      <t xml:space="preserve">4.15 </t>
    </r>
    <r>
      <rPr>
        <b/>
        <i/>
        <sz val="12"/>
        <rFont val="Times New Roman"/>
        <family val="1"/>
      </rPr>
      <t>Thuế suất và các lệ phí nộp Ngân sách mà Công ty đang áp dụng</t>
    </r>
  </si>
  <si>
    <t>THUYẾT MINH BÁO CÁO TÀI CHÍNH</t>
  </si>
  <si>
    <t>Công ty CP Đầu tư và Phát triển Giáo dục Phương Nam</t>
  </si>
  <si>
    <t>Báo cáo tài chính</t>
  </si>
  <si>
    <t>Địa chỉ : 231 Nguyễn Văn Cừ, Phường 4, Quận 5, TPHCM</t>
  </si>
  <si>
    <t>ĐT : 08 3 8 306 501         Fax : 08 3 8 308 865</t>
  </si>
  <si>
    <t>01</t>
  </si>
  <si>
    <t>02</t>
  </si>
  <si>
    <t/>
  </si>
  <si>
    <t>10</t>
  </si>
  <si>
    <t>11</t>
  </si>
  <si>
    <t>20</t>
  </si>
  <si>
    <t>21</t>
  </si>
  <si>
    <t>22</t>
  </si>
  <si>
    <t>23</t>
  </si>
  <si>
    <t>24</t>
  </si>
  <si>
    <t>25</t>
  </si>
  <si>
    <t>30</t>
  </si>
  <si>
    <t>31</t>
  </si>
  <si>
    <t>32</t>
  </si>
  <si>
    <t>40</t>
  </si>
  <si>
    <t>50</t>
  </si>
  <si>
    <t>51</t>
  </si>
  <si>
    <t>52</t>
  </si>
  <si>
    <t>60</t>
  </si>
  <si>
    <t>70</t>
  </si>
  <si>
    <t>Giám đốc</t>
  </si>
  <si>
    <t>Kế toán trưởng</t>
  </si>
  <si>
    <t>100</t>
  </si>
  <si>
    <t>110</t>
  </si>
  <si>
    <t>111</t>
  </si>
  <si>
    <t>112</t>
  </si>
  <si>
    <t>120</t>
  </si>
  <si>
    <t>121</t>
  </si>
  <si>
    <t>129</t>
  </si>
  <si>
    <t>130</t>
  </si>
  <si>
    <t>131</t>
  </si>
  <si>
    <t>132</t>
  </si>
  <si>
    <t>133</t>
  </si>
  <si>
    <t>134</t>
  </si>
  <si>
    <t>135</t>
  </si>
  <si>
    <t>139</t>
  </si>
  <si>
    <t>140</t>
  </si>
  <si>
    <t>141</t>
  </si>
  <si>
    <t>149</t>
  </si>
  <si>
    <t>150</t>
  </si>
  <si>
    <t>151</t>
  </si>
  <si>
    <t>152</t>
  </si>
  <si>
    <t>154</t>
  </si>
  <si>
    <t>158</t>
  </si>
  <si>
    <t>200</t>
  </si>
  <si>
    <t>210</t>
  </si>
  <si>
    <t>211</t>
  </si>
  <si>
    <t>212</t>
  </si>
  <si>
    <t>213</t>
  </si>
  <si>
    <t>218</t>
  </si>
  <si>
    <t>219</t>
  </si>
  <si>
    <t>220</t>
  </si>
  <si>
    <t>221</t>
  </si>
  <si>
    <t>222</t>
  </si>
  <si>
    <t>223</t>
  </si>
  <si>
    <t>224</t>
  </si>
  <si>
    <t>225</t>
  </si>
  <si>
    <t>226</t>
  </si>
  <si>
    <t>227</t>
  </si>
  <si>
    <t>228</t>
  </si>
  <si>
    <t>229</t>
  </si>
  <si>
    <t>230</t>
  </si>
  <si>
    <t>240</t>
  </si>
  <si>
    <t>241</t>
  </si>
  <si>
    <t>242</t>
  </si>
  <si>
    <t>250</t>
  </si>
  <si>
    <t>251</t>
  </si>
  <si>
    <t>252</t>
  </si>
  <si>
    <t>258</t>
  </si>
  <si>
    <t>259</t>
  </si>
  <si>
    <t>260</t>
  </si>
  <si>
    <t>261</t>
  </si>
  <si>
    <t>262</t>
  </si>
  <si>
    <t>268</t>
  </si>
  <si>
    <t>270</t>
  </si>
  <si>
    <t>300</t>
  </si>
  <si>
    <t>310</t>
  </si>
  <si>
    <t>311</t>
  </si>
  <si>
    <t>312</t>
  </si>
  <si>
    <t>313</t>
  </si>
  <si>
    <t>314</t>
  </si>
  <si>
    <t>315</t>
  </si>
  <si>
    <t>316</t>
  </si>
  <si>
    <t>317</t>
  </si>
  <si>
    <t>318</t>
  </si>
  <si>
    <t>319</t>
  </si>
  <si>
    <t>320</t>
  </si>
  <si>
    <t>323</t>
  </si>
  <si>
    <t>330</t>
  </si>
  <si>
    <t>331</t>
  </si>
  <si>
    <t>332</t>
  </si>
  <si>
    <t>333</t>
  </si>
  <si>
    <t>334</t>
  </si>
  <si>
    <t>335</t>
  </si>
  <si>
    <t>336</t>
  </si>
  <si>
    <t>337</t>
  </si>
  <si>
    <t>338</t>
  </si>
  <si>
    <t>339</t>
  </si>
  <si>
    <t>400</t>
  </si>
  <si>
    <t>410</t>
  </si>
  <si>
    <t>411</t>
  </si>
  <si>
    <t>412</t>
  </si>
  <si>
    <t>413</t>
  </si>
  <si>
    <t>414</t>
  </si>
  <si>
    <t>415</t>
  </si>
  <si>
    <t>416</t>
  </si>
  <si>
    <t>417</t>
  </si>
  <si>
    <t>418</t>
  </si>
  <si>
    <t>419</t>
  </si>
  <si>
    <t>420</t>
  </si>
  <si>
    <t>421</t>
  </si>
  <si>
    <t>422</t>
  </si>
  <si>
    <t>430</t>
  </si>
  <si>
    <t>432</t>
  </si>
  <si>
    <t>433</t>
  </si>
  <si>
    <t>440</t>
  </si>
  <si>
    <t>b¸o c¸o l­u chuyÓn tiÒn tÖ</t>
  </si>
  <si>
    <t>03</t>
  </si>
  <si>
    <t>04</t>
  </si>
  <si>
    <t>05</t>
  </si>
  <si>
    <t>06</t>
  </si>
  <si>
    <t>07</t>
  </si>
  <si>
    <t>26</t>
  </si>
  <si>
    <t>27</t>
  </si>
  <si>
    <t>33</t>
  </si>
  <si>
    <t>34</t>
  </si>
  <si>
    <t>35</t>
  </si>
  <si>
    <t>36</t>
  </si>
  <si>
    <t>61</t>
  </si>
  <si>
    <t xml:space="preserve"> (Đơn vị tính: VND)</t>
  </si>
  <si>
    <t>5.Tiền và tương đương tiền</t>
  </si>
  <si>
    <t xml:space="preserve">30/06/2010 </t>
  </si>
  <si>
    <t xml:space="preserve">   - Tiền gửi Ngân hàng</t>
  </si>
  <si>
    <t>Cộng</t>
  </si>
  <si>
    <t>6.Các khoản phải thu khác</t>
  </si>
  <si>
    <t>7. Dự phòng nợ phải thu khó đòi</t>
  </si>
  <si>
    <t>8. Hàng tồn kho</t>
  </si>
  <si>
    <t xml:space="preserve">          - Nguyên liệu, vật liệu </t>
  </si>
  <si>
    <t xml:space="preserve">          - Chi phí SX, KD dở dang</t>
  </si>
  <si>
    <t xml:space="preserve">          - Thành phẩm </t>
  </si>
  <si>
    <t>9. Chi phí trả trước ngắn hạn</t>
  </si>
  <si>
    <t>30/06/2010</t>
  </si>
  <si>
    <t xml:space="preserve">    -  Thuế GTGT đầu vào chờ phân bổ cho hàng chưa tiêu thụ</t>
  </si>
  <si>
    <t xml:space="preserve">    -  Chi phÝ thiết kế chê ph©n bæ cho sè Ên phÈm ch­a ph¸t hµnh</t>
  </si>
  <si>
    <t>10. Tài sản cố định hữu hình</t>
  </si>
  <si>
    <t>P.tiện vậ n tải</t>
  </si>
  <si>
    <t>Thiết bị, dụng</t>
  </si>
  <si>
    <t>truyền dẫn</t>
  </si>
  <si>
    <t>cụ quản lý</t>
  </si>
  <si>
    <t xml:space="preserve">  Nguyên giá</t>
  </si>
  <si>
    <t xml:space="preserve">  Số đầu năm</t>
  </si>
  <si>
    <t xml:space="preserve">  Mua sắm trong năm</t>
  </si>
  <si>
    <t xml:space="preserve">  Tăng khác</t>
  </si>
  <si>
    <t xml:space="preserve">  T/lý, nhượng bán</t>
  </si>
  <si>
    <t xml:space="preserve">  Giảm trong năm</t>
  </si>
  <si>
    <t xml:space="preserve">  Số cuối năm</t>
  </si>
  <si>
    <t xml:space="preserve">  Khấu hao </t>
  </si>
  <si>
    <t xml:space="preserve">  Khấu hao trong năm</t>
  </si>
  <si>
    <t xml:space="preserve">  Giá trị còn lại</t>
  </si>
  <si>
    <t>11. Đầu tư vào công ty liên kết</t>
  </si>
  <si>
    <t xml:space="preserve">  Đầu tư vào công ty liên kết</t>
  </si>
  <si>
    <t xml:space="preserve">  - Công ty CP thiết bị Giáo dục II (Tỷ lệ 37% vốn điều lệ)</t>
  </si>
  <si>
    <t>12. Đầu tư dài hạn khác</t>
  </si>
  <si>
    <t xml:space="preserve">  Đầu tư cổ phiếu</t>
  </si>
  <si>
    <t xml:space="preserve">  - Công ty CP DV XBGD Gia Định</t>
  </si>
  <si>
    <t>13. Dự phòng giảm giá đầu tư dài hạn</t>
  </si>
  <si>
    <t>Dự phòng tổ thất đầu tư Cổ phiếu</t>
  </si>
  <si>
    <t>- Công ty CP TB GD 2</t>
  </si>
  <si>
    <t>14. Chi phí trả trước dài hạn</t>
  </si>
  <si>
    <t xml:space="preserve">  - Chi phí bản quyền truyện tranh</t>
  </si>
  <si>
    <t xml:space="preserve">  - Chi phí tổ chức bản thảo đấu thầu</t>
  </si>
  <si>
    <t>15. Vay và nợ ngắn hạn</t>
  </si>
  <si>
    <t>Vay ngắn hạn</t>
  </si>
  <si>
    <t xml:space="preserve">  - Ngân hàng TNHH MTV HSBC</t>
  </si>
  <si>
    <t xml:space="preserve">  - Ngân hàng VCB</t>
  </si>
  <si>
    <t xml:space="preserve">  - Phan Qùynh Anh</t>
  </si>
  <si>
    <t>Nợ dài hạn đến hạn trả</t>
  </si>
  <si>
    <t>16. Thuế và các khoản phải nộp Nhà nước</t>
  </si>
  <si>
    <t xml:space="preserve">  - Thuế thu nhập doanh nghiệp</t>
  </si>
  <si>
    <t xml:space="preserve">  - Thuế thu nhập cá nhân</t>
  </si>
  <si>
    <t xml:space="preserve">  - Các loại thuế khác</t>
  </si>
  <si>
    <t>17. Các khoản phải trả, phải nộp ngắn hạn khác</t>
  </si>
  <si>
    <t xml:space="preserve">  - Kinh phí công đoàn</t>
  </si>
  <si>
    <t xml:space="preserve">  - Thu bảo lãnh hợp đồng thầu</t>
  </si>
  <si>
    <t>18. Vốn chủ sở hữu</t>
  </si>
  <si>
    <t>a.   Bảng đối chiếu biến động của vốn chủ sở hữu</t>
  </si>
  <si>
    <t>Vốn đầu tư của</t>
  </si>
  <si>
    <t>Quỹ đầu tư</t>
  </si>
  <si>
    <t xml:space="preserve">Quỹ dự phòng </t>
  </si>
  <si>
    <t>Quỹ khác thuộc</t>
  </si>
  <si>
    <t>Lợi nhuận sau thuế</t>
  </si>
  <si>
    <t>LN sau thuế</t>
  </si>
  <si>
    <t>chủ sở hữu</t>
  </si>
  <si>
    <t>phát triển</t>
  </si>
  <si>
    <t>tài chính</t>
  </si>
  <si>
    <t xml:space="preserve"> vốn chủ sở hữu</t>
  </si>
  <si>
    <t>chưa phân phối</t>
  </si>
  <si>
    <t xml:space="preserve">      Số dư tại 30/06/2010</t>
  </si>
  <si>
    <t xml:space="preserve">      Tăng trong năm</t>
  </si>
  <si>
    <t xml:space="preserve">      Giảm trong năm</t>
  </si>
  <si>
    <t xml:space="preserve">      Tăng trong kỳ</t>
  </si>
  <si>
    <t xml:space="preserve">      Giảm trong kỳ</t>
  </si>
  <si>
    <t>b.   Chi tiết vốn đầu tư của chủ sở hữu</t>
  </si>
  <si>
    <t xml:space="preserve">      Vốn góp của Nhà xuất bản Giáo dục</t>
  </si>
  <si>
    <t xml:space="preserve">      Vốn góp của các cổ đông khác</t>
  </si>
  <si>
    <t>c.   Các giao dịch về vốn với các chủ sở hữu và phân phối cổ tức, lợi nhuận</t>
  </si>
  <si>
    <t xml:space="preserve">     Vốn đầu tư của chủ sở hữu</t>
  </si>
  <si>
    <t xml:space="preserve">      - Vốn góp đầu năm</t>
  </si>
  <si>
    <t xml:space="preserve">      - Vốn góp tăng trong năm</t>
  </si>
  <si>
    <t xml:space="preserve">      - Vốn góp giảm trong năm</t>
  </si>
  <si>
    <t xml:space="preserve">      - Vốn góp cuối năm</t>
  </si>
  <si>
    <t xml:space="preserve">     Cổ tức, lợi nhuận đã chia</t>
  </si>
  <si>
    <t>d.   Cổ tức</t>
  </si>
  <si>
    <t xml:space="preserve">      Số lượng cổ phiếu được phép phát hành</t>
  </si>
  <si>
    <t xml:space="preserve">      - Cổ phiếu thường</t>
  </si>
  <si>
    <t xml:space="preserve">      - Cổ phiếu ưu đãi</t>
  </si>
  <si>
    <t xml:space="preserve">      Số lượng cổ phiếu đang lưu hành</t>
  </si>
  <si>
    <t xml:space="preserve">      Mệnh giá cổ phiếu: 10.000 VND</t>
  </si>
  <si>
    <t>19.  Doanh thu bán hàng và cung cấp dịch vụ</t>
  </si>
  <si>
    <t xml:space="preserve">      Tổng doanh thu</t>
  </si>
  <si>
    <t xml:space="preserve">       -  Doanh thu bán hàng</t>
  </si>
  <si>
    <t xml:space="preserve">      Các khoản giảm trư doanh thu</t>
  </si>
  <si>
    <t xml:space="preserve">       -  Hàng bán bị trả lại</t>
  </si>
  <si>
    <t xml:space="preserve">      Doanh thu thuần về bán hàng hoá dịch vụ</t>
  </si>
  <si>
    <t>20.  Giá vốn hàng bán</t>
  </si>
  <si>
    <t xml:space="preserve">      Giá vốn hàng hoá</t>
  </si>
  <si>
    <t>21.  Doanh thu hoạt động tài chính</t>
  </si>
  <si>
    <t xml:space="preserve">      Lãi tiền gửi, cho vay</t>
  </si>
  <si>
    <t>22.  Chi phí hoạt động tài chính</t>
  </si>
  <si>
    <t xml:space="preserve">      Lãi tiền vay</t>
  </si>
  <si>
    <t xml:space="preserve">      Chiết khấu thanh toán nhanh</t>
  </si>
  <si>
    <t>23.  Thu nhập khác</t>
  </si>
  <si>
    <t>24.  Chi phí thuế thu nhập doanh nghiệp và lợi nhuận sau thuế trong năm</t>
  </si>
  <si>
    <t xml:space="preserve">      Tổng lợi nhuận kế toán trước thuế</t>
  </si>
  <si>
    <t xml:space="preserve">      Điều chỉnh các khoản thu nhập chịu thuế </t>
  </si>
  <si>
    <t xml:space="preserve">     - Điều chỉnh tăng (chi phí không hợp lệ)</t>
  </si>
  <si>
    <t xml:space="preserve">    -  Điều chỉnh giảm</t>
  </si>
  <si>
    <t xml:space="preserve">      Tổng thu nhập chịu thuế</t>
  </si>
  <si>
    <t xml:space="preserve">      Thuế suất</t>
  </si>
  <si>
    <t xml:space="preserve">      Thuế thu nhập doanh nghiệp (25%)</t>
  </si>
  <si>
    <t xml:space="preserve">      Đ/c CP thuế TNDN hiện hành năm trước vào CP thuế TNDN năm nay</t>
  </si>
  <si>
    <t xml:space="preserve">     Chi phí thuế thu nhập doanh nghiệp hiện hành</t>
  </si>
  <si>
    <t xml:space="preserve">      Lợi nhuận sau thuế TNDN</t>
  </si>
  <si>
    <t>25.  Lãi cơ bản trên cổ phiếu</t>
  </si>
  <si>
    <t xml:space="preserve">      Lợi nhuận kế toán sau thuế thu nhập doanh nghiệp</t>
  </si>
  <si>
    <t xml:space="preserve">      Các khoản điều chỉnh tăng hoặc giảm lợi nhuận kế toán</t>
  </si>
  <si>
    <t xml:space="preserve">      -   Các khoản điều chỉnh tăng</t>
  </si>
  <si>
    <t xml:space="preserve">      -   Các khoản điều chỉnh giảm</t>
  </si>
  <si>
    <t xml:space="preserve">      LN hoặc lỗ phân bổ cho cổ đông sở hữu CP phổ thông</t>
  </si>
  <si>
    <t xml:space="preserve">      Cổ phiếu phổ thông đang lưu hành bình quân trong kỳ</t>
  </si>
  <si>
    <t xml:space="preserve">      Lãi cơ bản trên cổ phiếu</t>
  </si>
  <si>
    <t>Người lập biểu</t>
  </si>
  <si>
    <r>
      <t xml:space="preserve">   - </t>
    </r>
    <r>
      <rPr>
        <sz val="10"/>
        <rFont val="Times New Roman"/>
        <family val="1"/>
      </rPr>
      <t>Tiền mặt</t>
    </r>
  </si>
  <si>
    <r>
      <t xml:space="preserve">   - </t>
    </r>
    <r>
      <rPr>
        <sz val="10"/>
        <rFont val="Times New Roman"/>
        <family val="1"/>
      </rPr>
      <t>Phải thu thuế TNCN của CBCNV</t>
    </r>
  </si>
  <si>
    <t xml:space="preserve">   - Tiền gửi có kì hạn </t>
  </si>
  <si>
    <t xml:space="preserve">   - Ứng tiền hợp đồng tăng vốn CTCP CK Sài Gòn - Hà Nội</t>
  </si>
  <si>
    <t xml:space="preserve">- Dự phòng cho các khoản nợ phải thu quá hạn </t>
  </si>
  <si>
    <t xml:space="preserve">  - Nguyễn Thị Thu Dung</t>
  </si>
  <si>
    <t xml:space="preserve">  - Thuế GTGT</t>
  </si>
  <si>
    <t>Ngành nghề kinh doanh chính</t>
  </si>
  <si>
    <t>Niên độ kế toán bắt đầu từ ngày 1 tháng 1 và kết thúc vào ngày 31 tháng 12 hàng năm.</t>
  </si>
  <si>
    <t>Báo cáo tài chính và các nghiệp vụ kế toán được lập và ghi sổ bằng Đồng Việt Nam (VND).</t>
  </si>
  <si>
    <t>Hình thức kế toán: Nhật ký chung.</t>
  </si>
  <si>
    <t>Tiền bao gồm: Tiền mặt, tiền gửi ngân hàng và tiền đang chuyển.</t>
  </si>
  <si>
    <t>Các khoản tương đương tiền là các khoản đầu tư ngắn hạn có thời hạn thu hồi hoặc đáo hạn không quá 3 tháng kể từ ngày mua, có khả năng chuyển đổi dễ dàng thành một lượng tiền xác định và không có nhiều rủi ro trong chuyển đổi thành tiền.</t>
  </si>
  <si>
    <t>Áp dụng với các doanh nghiệp bình thường</t>
  </si>
  <si>
    <t xml:space="preserve">Chênh lệch tỷ giá ngoại tệ phát sinh trong kỳ và chênh lệch tỷ giá do đánh giá lại số dư ngoại tệ cuối kỳ của các khoản nợ dài hạn được phản ánh vào kết quả hoạt động kinh doanh trong kỳ. Chênh lệch tỷ giá do đánh giá lại số dư ngoại tệ cuối kỳ của tiền mặt, tiền gửi, tiền đang chuyển, các khoản nợ ngắn hạn thì để lại số dư trên báo cáo tài chính, đầu năm sau ghi bút toán ngược lại để xóa số dư. </t>
  </si>
  <si>
    <t>Áp dụng đối với các doanh nghiệp có để lại số dư chênh lệch tỷ giá</t>
  </si>
  <si>
    <t xml:space="preserve">Chênh lệch tỷ giá ngoại tệ phát sinh trong kỳ và chênh lệch tỷ giá do đánh giá lại số dư ngoại tệ cuối kỳ của các khoản nợ phải thu dài hạn được phản ánh vào kết quả hoạt động kinh doanh trong kỳ. Chênh lệch tỷ giá do đánh giá lại số dư ngoại tệ cuối kỳ của tiền mặt, tiền gửi, tiền đang chuyển, các khoản nợ ngắn hạn thì để lại số dư trên báo cáo tài chính, đầu năm sau ghi bút toán ngược lại để xóa số dư. </t>
  </si>
  <si>
    <t>Chênh lệch tỷ giá từ đánh giá lại số dư ngoại tệ cuối kỳ của các khoản nợ phải trả dài hạn làm kết quả kinh doanh của Công ty bị lỗ nên Công ty chỉ phân bổ chênh lệch tỷ giá tương ứng với số dư ngoại tệ dài hạn phải trả trong năm tới vào chi phí. Số chênh lệch tỷ giá còn lại được theo dõi và tiếp tục phân bổ vào chi phí cho 5 năm tiếp theo.</t>
  </si>
  <si>
    <t>Các khoản phải thu được trình bày trên báo cáo tài chính theo giá trị ghi sổ các khoản phải thu khách hàng và phải thu khác.</t>
  </si>
  <si>
    <t xml:space="preserve">Hàng tồn kho được ghi nhận theo giá thấp hơn giữa giá gốc và giá trị thuần có thể thực hiện được. Giá gốc hàng tồn kho bao gồm chi phí mua, chi phí chế biến và các chi phí liên quan trực tiếp khác phát sinh để có được hàng tồn kho ở địa điểm và trạng thái hiện tại. Giá trị thuần có thể thực hiện là giá bán ước tính trừ đi chi phí ước tính để hoàn thành hàng tồn kho và chi phí ước tính cần thiết cho việc tiêu thụ chúng. </t>
  </si>
  <si>
    <t>Giá gốc hàng tồn kho được tính theo phương pháp bình quân gia quyền và được hạch toán theo phương pháp kê khai thường xuyên.</t>
  </si>
  <si>
    <t>Dự phòng giảm giá hàng tồn kho được trích lập khi giá trị thuần có thể thực hiện được của hàng tồn kho nhỏ hơn giá gốc. Việc trích lập dự phòng thực hiện theo hướng dẫn tại Thông tư số 228/2009/TT-BTC ngày 7/12/2009 của Bộ Tài chính.</t>
  </si>
  <si>
    <t xml:space="preserve">Các khoản đầu tư vào công ty con, công ty liên kết, công ty liên doanh và các khoản đầu tư tài chính khác được ghi nhận theo giá gốc. </t>
  </si>
  <si>
    <t>Dự phòng được lập cho các khoản giảm giá đầu tư nếu phát sinh tại ngày kết thúc niên độ kế toán. Việc trích lập dự phòng thực hiện theo hướng dẫn tại Thông tư số 228/2009/TT-BTC ngày 7/12/2009 của Bộ Tài chính.</t>
  </si>
  <si>
    <t>Nguyên giá</t>
  </si>
  <si>
    <t>Tài sản cố định hữu hình được phản ánh theo nguyên giá trừ đi khấu hao luỹ kế.</t>
  </si>
  <si>
    <t>Nguyên giá bao gồm giá mua và toàn bộ các chi phí mà Công ty bỏ ra để có được tài sản cố định tính đến thời điểm đưa tài sản cố định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</si>
  <si>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Khấu hao</t>
  </si>
  <si>
    <t>Khấu hao TSCĐ được tính theo phương pháp đường thẳng. Công ty thực hiện khấu hao nhanh, tỷ lệ khấu hao phù hợp với Quyết định số 206/2003/QĐ-BTC ngày 12 tháng 12 năm 2003 của Bộ Tài chính.</t>
  </si>
  <si>
    <t>Quyền sử dụng đất</t>
  </si>
  <si>
    <t xml:space="preserve">Quyền sử dụng đất được ghi nhận là tài sản cố định vô hình khi Công ty được cấp giấy chứng nhận quyền sử dụng đất. </t>
  </si>
  <si>
    <t>Quyền sử dụng đất không có thời hạn xác định được phản ánh theo nguyên giá và không tính khấu hao. Quyền sử dụng đất có thời gian sử dụng (thời hạn thuê) được phản ánh theo nguyên giá trừ đi khấu hao lũy kế. Mức khấu hao tùy thuộc vào thời gian thuê đất.</t>
  </si>
  <si>
    <t>Nguyên giá bao gồm giá mua và toàn bộ các chi phí mà Công ty bỏ ra để có được tài sản tính đến thời điểm đưa tài sản đó vào trạng thái sẵn sàng sử dụng. Các chi phí phát sinh sau ghi nhận ban đầu chỉ được ghi tăng nguyên giá của bất động sản đầu tư nếu các chi phí này chắc chắn làm tăng lợi ích kinh tế trong tương lai do sử dụng tài sản đó. Các chi phí không thỏa mãn điều kiện trên được ghi nhận là chi phí trong kỳ.</t>
  </si>
  <si>
    <t>Khấu hao được tính theo phương pháp đường thẳng dựa trên thời gian hữu dụng ước tính của bất động sản đầu tư. Mức khấu hao phù hợp với Quyết định số 206/2003/QĐ-BTC ngày 12 tháng 12 năm 2003 của Bộ Tài chính.</t>
  </si>
  <si>
    <t>Quyền sử dụng đất được khấu hao theo phương pháp đường thẳng phù hợp với thời hạn của Giấy chứng nhận quyền sử dụng đất.</t>
  </si>
  <si>
    <t>Các khoản phải trả và chi phí trích trước được ghi nhận cho số tiền phải trả trong tương lai liên quan đến hàng hóa và dịch vụ đã nhận được không phụ thuộc vào việc Công ty đã nhận được hóa đơn của nhà cung cấp hay chưa.</t>
  </si>
  <si>
    <t>Quỹ dự phòng về trợ cấp mất việc làm được Công ty trích lập theo quy định tại Thông tư số 82/2003/TT-BTC ngày 14/08/2003 của Bộ Tài chính.</t>
  </si>
  <si>
    <t>Lợi nhuận thuần sau thuế được chia cho các cổ đông sau khi được các cổ đông thông qua tại Đại hội Cổ đông thường niên và sau khi trích lập các quỹ theo Điều lệ của Công ty và các quy định pháp lý của Việt Nam.</t>
  </si>
  <si>
    <t>Chi phí thuế thu nhập doanh nghiệp trong kỳ bao gồm thuế thu nhập hiện hành và thuế thu nhập hoãn lại.</t>
  </si>
  <si>
    <t>Thuế thu nhập hiện hành là khoản thuế được tính dựa trên thu nhập chịu thuế trong kỳ với thuế suất có hiệu lực tại ngày kết thúc kỳ kế toán. Thu nhập chịu thuế chênh lệch so với lợi nhuận kế toán là do điều chỉnh các khoản chênh lệch tạm thời giữa thuế và kế toán cũng như điều chỉnh các khoản thu nhập và chi phí không phải chịu thuế hay không được khấu trừ.</t>
  </si>
  <si>
    <t>+ Sách giáo khoa, sách tham khảo: thuộc đối tượng không chịu thuế</t>
  </si>
  <si>
    <t>+ Lịch: áp dụng thuế suất 10%</t>
  </si>
  <si>
    <t>+ Các hoạt động khác áp dụng theo thuế suất quy định hiện hành.</t>
  </si>
  <si>
    <t>Các bên được coi là liên quan nếu một bên có khả năng kiểm soát hoặc có ảnh hưởng đáng kể đối với bên kia trong việc ra quyết định về các chính sách tài chính và hoạt động.</t>
  </si>
  <si>
    <t>Các nghiệp vụ phát sinh bằng ngoại tệ được chuyển đổi sang đồng Việt Nam theo tỷ giá do Ngân hàng Nhà nước Việt Nam công bố trên thị trường ngoại tệ liên ngân hàng tại thời điểm phát sinh. Các tài khoản có số dư ngoại tệ được chuyển đổi sang đồng Việt Nam</t>
  </si>
  <si>
    <t>CÔNG TY CP ĐẦU TƯ VÀ PHÁT TRIỂN GIÁO DỤC PHƯƠNG NAM</t>
  </si>
  <si>
    <t>231 Nguyễn Văn Cừ, Quận 5, TPHCM</t>
  </si>
  <si>
    <t>ĐT : 08 3 8306 501 - Fax : 08 3 8308 865</t>
  </si>
  <si>
    <t>Mẫu số: Q-02d</t>
  </si>
  <si>
    <t>Chỉ tiêu</t>
  </si>
  <si>
    <t>Mã chỉ tiêu</t>
  </si>
  <si>
    <t>Thuyết minh</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</si>
  <si>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</si>
  <si>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</si>
  <si>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</si>
  <si>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</si>
  <si>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</si>
  <si>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</si>
  <si>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</si>
  <si>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4. Giá vốn hàng bán</t>
  </si>
  <si>
    <t>5. Lợi nhuận gộp về bán hàng và cung cấp dịch vụ(20=10-11)</t>
  </si>
  <si>
    <t>6. Doanh thu hoạt động tài chính</t>
  </si>
  <si>
    <t>7. Chi phí tài chính</t>
  </si>
  <si>
    <t xml:space="preserve">  - Trong đó: Chi phí lãi vay</t>
  </si>
  <si>
    <t>8. Chi phí bán hàng</t>
  </si>
  <si>
    <t>9. Chi phí quản lý doanh nghiệp</t>
  </si>
  <si>
    <t>10. Lợi nhuận thuần từ hoạt động kinh doanh{30=20+(21-22) - (24+25)}</t>
  </si>
  <si>
    <t>11. Thu nhập khác</t>
  </si>
  <si>
    <t>12. Chi phí khác</t>
  </si>
  <si>
    <t>13. Lợi nhuận khác(40=31-32)</t>
  </si>
  <si>
    <t>14. Phần lãi lỗ trong công ty liên kết, liên doanh</t>
  </si>
  <si>
    <t>45</t>
  </si>
  <si>
    <t>15. Tổng lợi nhuận kế toán trước thuế(50=30+40)</t>
  </si>
  <si>
    <t>16. Chi phí thuế TNDN hiện hành</t>
  </si>
  <si>
    <t>17. Chi phí thuế TNDN hoãn lại</t>
  </si>
  <si>
    <t>18. Lợi nhuận sau thuế thu nhập doanh nghiệp(60=50-51-52)</t>
  </si>
  <si>
    <t>18.1 Lợi nhuận sau thuế của cổ đông thiểu số</t>
  </si>
  <si>
    <t>18.2 Lợi nhuận sau thuế của cổ đông công ty mẹ</t>
  </si>
  <si>
    <t>62</t>
  </si>
  <si>
    <t>19. Lãi cơ bản trên cổ phiếu(*)</t>
  </si>
  <si>
    <t>Kế tóan trưởng</t>
  </si>
  <si>
    <t>Mẫu số: Q-01d</t>
  </si>
  <si>
    <t>BẢNG CÂN ĐỐI KẾ TOÁN</t>
  </si>
  <si>
    <t>Số cuối kỳ</t>
  </si>
  <si>
    <t>Số đầu năm</t>
  </si>
  <si>
    <t>TÀI SẢN</t>
  </si>
  <si>
    <t>A- TÀI SẢN NGẮN HẠN</t>
  </si>
  <si>
    <t>I. Tiền và các khoản tương đương tiền</t>
  </si>
  <si>
    <t>1. Tiền</t>
  </si>
  <si>
    <t>2. Các khoản tương đương tiền</t>
  </si>
  <si>
    <t>II. Các khoản đầu tư tài chính ngắn hạn</t>
  </si>
  <si>
    <t>1. Đầu tư ngắn hạn</t>
  </si>
  <si>
    <t>2. Dự phòng giảm giá đầu tư ngắn hạn</t>
  </si>
  <si>
    <t>III. Các khoản phải thu ngắn hạn</t>
  </si>
  <si>
    <t>1. Phải thu khách hàng</t>
  </si>
  <si>
    <t>2. Trả trước cho người bán</t>
  </si>
  <si>
    <t>3. Phải thu nội bộ ngắn hạn</t>
  </si>
  <si>
    <t>4. Phải thu theo tiến độ kế hoạch hợp đồng xây dựng</t>
  </si>
  <si>
    <t>5. Các khoản phải thu khác</t>
  </si>
  <si>
    <t>6. Dự phòng phải thu ngắn hạn khó đòi</t>
  </si>
  <si>
    <t>IV. Hàng tồn kho</t>
  </si>
  <si>
    <t>1. Hàng tồn kho</t>
  </si>
  <si>
    <t>2. Dự phòng giảm giá hàng tồn kho</t>
  </si>
  <si>
    <t>V.Tài sản ngắn hạn khác</t>
  </si>
  <si>
    <t>1. Chi phí trả trước ngắn hạn</t>
  </si>
  <si>
    <t>2. Thuế GTGT được khấu trừ</t>
  </si>
  <si>
    <t>3. Thuế và các khoản khác phải thu Nhà nước</t>
  </si>
  <si>
    <t>4. Tài sản ngắn hạn khác</t>
  </si>
  <si>
    <t xml:space="preserve">B. TÀI SẢN DÀI HẠN </t>
  </si>
  <si>
    <t>I. Các khoản phải thu dài hạn</t>
  </si>
  <si>
    <t>1. Phải thu dài hạn của khách hàng</t>
  </si>
  <si>
    <t>2. Vốn kinh doanh ở đơn vị trực thuộc</t>
  </si>
  <si>
    <t>3. Phải thu dài hạn nội bộ</t>
  </si>
  <si>
    <t>4. Phải thu dài hạn khác</t>
  </si>
  <si>
    <t>5. Dự phòng các khoản phải thu dài hạn khó đòi</t>
  </si>
  <si>
    <t>II.Tài sản cố định</t>
  </si>
  <si>
    <t>1. Tài sản cố định hữu hình</t>
  </si>
  <si>
    <t xml:space="preserve">    - Nguyên giá</t>
  </si>
  <si>
    <t xml:space="preserve">    - Giá trị hao mòn lũy kế</t>
  </si>
  <si>
    <t>2. Tài sản cố định thuê tài chính</t>
  </si>
  <si>
    <t>3. Tài sản cố định vô hình</t>
  </si>
  <si>
    <t>4. Chi phí xây dựng cơ bản dở dang</t>
  </si>
  <si>
    <t>III. Bất động sản đầu tư</t>
  </si>
  <si>
    <t>IV. Các khoản đầu tư tài chính dài hạn</t>
  </si>
  <si>
    <t>1. Đầu tư vào công ty con</t>
  </si>
  <si>
    <t>2. Đầu tư vào công ty liên kết, liên doanh</t>
  </si>
  <si>
    <t>3. Đầu tư dài hạn khác</t>
  </si>
  <si>
    <t>4. Dự phòng giảm giá đầu tư tài chính dài hạn</t>
  </si>
  <si>
    <t>V. Tài sản dài hạn khác</t>
  </si>
  <si>
    <t>1. Chi phí trả trước dài hạn</t>
  </si>
  <si>
    <t>2. Tài sản thuế thu nhập hoàn lại</t>
  </si>
  <si>
    <t>3. Tài sản dài hạn khác</t>
  </si>
  <si>
    <t xml:space="preserve">   - Ứng tiền Cty kiểm toán AAC</t>
  </si>
  <si>
    <t xml:space="preserve">   - Ứng tiền hợp đồng bảo hiểm Bảo Việt</t>
  </si>
  <si>
    <t xml:space="preserve">  - Phí cung cấp dịch vụ thông tin</t>
  </si>
  <si>
    <t xml:space="preserve">01/01/2012 </t>
  </si>
  <si>
    <t xml:space="preserve">  - Đỗ Thị Mai Anh</t>
  </si>
  <si>
    <t xml:space="preserve">  - Vũ Bá Lộc</t>
  </si>
  <si>
    <t xml:space="preserve">  - Trần Thị Ngọc Nga</t>
  </si>
  <si>
    <t xml:space="preserve">  - Hoàng Minh Tâm</t>
  </si>
  <si>
    <t xml:space="preserve">  - Trần Thị Tuyết</t>
  </si>
  <si>
    <t xml:space="preserve">      Số dư tại 01/01/2012</t>
  </si>
  <si>
    <t xml:space="preserve">      Đại hội đồng thường niên năm 2012 ngày 6/04/2012 đã quyết định chia cổ tức năm 2012 với tỷ lệ 18%</t>
  </si>
  <si>
    <r>
      <t xml:space="preserve">   - </t>
    </r>
    <r>
      <rPr>
        <sz val="10"/>
        <rFont val="Times New Roman"/>
        <family val="1"/>
      </rPr>
      <t>Ứng</t>
    </r>
    <r>
      <rPr>
        <b/>
        <sz val="10"/>
        <rFont val="Times New Roman"/>
        <family val="1"/>
      </rPr>
      <t xml:space="preserve"> </t>
    </r>
    <r>
      <rPr>
        <sz val="10"/>
        <rFont val="Times New Roman"/>
        <family val="1"/>
      </rPr>
      <t>tiền hợp đồng học tập tại nước ngoài</t>
    </r>
  </si>
  <si>
    <t xml:space="preserve">      Số dư tại 30/06/2012</t>
  </si>
  <si>
    <t>TP. Hồ Chí Minh, ngày 10 tháng 07 năm 2012</t>
  </si>
  <si>
    <t>Quý 3 năm tài chính 2012</t>
  </si>
  <si>
    <t xml:space="preserve">30/09/2012 </t>
  </si>
  <si>
    <t xml:space="preserve">   - Ứng tiền thuê gian hàng hội sách và trung thu</t>
  </si>
  <si>
    <t xml:space="preserve">   - Ứng tiền gửi thư phát triển nhanh</t>
  </si>
  <si>
    <t xml:space="preserve">  - Lê Thị Tuyết Trinh</t>
  </si>
  <si>
    <t xml:space="preserve">Q3/2012 </t>
  </si>
  <si>
    <t xml:space="preserve">Q3/2011 </t>
  </si>
  <si>
    <t xml:space="preserve">      Lãi lỗ đầu tư cổ phiếu, trái phiếu</t>
  </si>
  <si>
    <t xml:space="preserve">      Thu từ nhập vật tư thừa từ cắt rọc, khác</t>
  </si>
  <si>
    <t>TPHCM, ngày 05 tháng 10 năm 2012</t>
  </si>
  <si>
    <t>BÁO CÁO KẾT QUẢ KINH DOANH - QUÝ 3/2012</t>
  </si>
  <si>
    <t>TP. Hồ Chí Minh, ngày 05 tháng 10 năm 2012</t>
  </si>
  <si>
    <t>3 năm tài chính 2012</t>
  </si>
  <si>
    <t>www.sachhoctro.com.vn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</si>
</sst>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 ###\ ###\ ###\ ###"/>
    <numFmt numFmtId="166" formatCode="_(* #,##0.0_);_(* \(#,##0.0\);_(* &quot;-&quot;??_);_(@_)"/>
    <numFmt numFmtId="167" formatCode="_(* #,##0_);_(* \(#,##0\);_(* &quot;-&quot;??_);_(@_)"/>
    <numFmt numFmtId="168" formatCode="_(* #,##0.0_);_(* \(#,##0.0\);_(* &quot;-&quot;?_);_(@_)"/>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quot;R&quot;\ #,##0;&quot;R&quot;\ \-#,##0"/>
    <numFmt numFmtId="178" formatCode="&quot;R&quot;\ #,##0;[Red]&quot;R&quot;\ \-#,##0"/>
    <numFmt numFmtId="179" formatCode="&quot;R&quot;\ #,##0.00;&quot;R&quot;\ \-#,##0.00"/>
    <numFmt numFmtId="180" formatCode="&quot;R&quot;\ #,##0.00;[Red]&quot;R&quot;\ \-#,##0.00"/>
    <numFmt numFmtId="181" formatCode="_ &quot;R&quot;\ * #,##0_ ;_ &quot;R&quot;\ * \-#,##0_ ;_ &quot;R&quot;\ * &quot;-&quot;_ ;_ @_ "/>
    <numFmt numFmtId="182" formatCode="_ * #,##0_ ;_ * \-#,##0_ ;_ * &quot;-&quot;_ ;_ @_ "/>
    <numFmt numFmtId="183" formatCode="_ &quot;R&quot;\ * #,##0.00_ ;_ &quot;R&quot;\ * \-#,##0.00_ ;_ &quot;R&quot;\ * &quot;-&quot;??_ ;_ @_ "/>
    <numFmt numFmtId="184" formatCode="_ * #,##0.00_ ;_ * \-#,##0.00_ ;_ * &quot;-&quot;??_ ;_ @_ "/>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s>
  <fonts count="53">
    <font>
      <sz val="10"/>
      <name val="Arial"/>
      <family val="0"/>
    </font>
    <font>
      <b/>
      <sz val="10"/>
      <name val="Arial"/>
      <family val="0"/>
    </font>
    <font>
      <i/>
      <sz val="10"/>
      <name val="Arial"/>
      <family val="0"/>
    </font>
    <font>
      <b/>
      <i/>
      <sz val="10"/>
      <name val="Arial"/>
      <family val="0"/>
    </font>
    <font>
      <sz val="8"/>
      <name val="Arial"/>
      <family val="2"/>
    </font>
    <font>
      <b/>
      <sz val="12"/>
      <name val="Times New Roman"/>
      <family val="1"/>
    </font>
    <font>
      <b/>
      <sz val="10"/>
      <name val="Times New Roman"/>
      <family val="1"/>
    </font>
    <font>
      <sz val="12"/>
      <name val="Times New Roman"/>
      <family val="1"/>
    </font>
    <font>
      <sz val="10"/>
      <name val="Times New Roman"/>
      <family val="1"/>
    </font>
    <font>
      <i/>
      <sz val="10"/>
      <name val="Times New Roman"/>
      <family val="1"/>
    </font>
    <font>
      <b/>
      <sz val="15"/>
      <name val="Times New Roman"/>
      <family val="1"/>
    </font>
    <font>
      <sz val="12"/>
      <name val=".VnTime"/>
      <family val="2"/>
    </font>
    <font>
      <b/>
      <sz val="15"/>
      <name val=".VnTimeH"/>
      <family val="2"/>
    </font>
    <font>
      <b/>
      <sz val="12"/>
      <name val=".VnTime"/>
      <family val="2"/>
    </font>
    <font>
      <sz val="12"/>
      <name val=".VnTimeH"/>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VnTime"/>
      <family val="2"/>
    </font>
    <font>
      <sz val="12"/>
      <name val="VNI-Times"/>
      <family val="0"/>
    </font>
    <font>
      <b/>
      <sz val="7"/>
      <name val="Times New Roman"/>
      <family val="1"/>
    </font>
    <font>
      <b/>
      <sz val="11"/>
      <name val="Times New Roman"/>
      <family val="1"/>
    </font>
    <font>
      <b/>
      <sz val="10.5"/>
      <name val="Times New Roman"/>
      <family val="1"/>
    </font>
    <font>
      <b/>
      <i/>
      <sz val="11"/>
      <name val="Times New Roman"/>
      <family val="1"/>
    </font>
    <font>
      <sz val="7"/>
      <name val="Times New Roman"/>
      <family val="1"/>
    </font>
    <font>
      <sz val="11"/>
      <name val="Times New Roman"/>
      <family val="1"/>
    </font>
    <font>
      <sz val="11"/>
      <name val="VNarial"/>
      <family val="0"/>
    </font>
    <font>
      <b/>
      <i/>
      <sz val="7"/>
      <name val="Times New Roman"/>
      <family val="1"/>
    </font>
    <font>
      <b/>
      <i/>
      <sz val="12"/>
      <name val="Times New Roman"/>
      <family val="1"/>
    </font>
    <font>
      <i/>
      <sz val="12"/>
      <name val="Times New Roman"/>
      <family val="1"/>
    </font>
    <font>
      <b/>
      <sz val="9"/>
      <name val="Arial"/>
      <family val="2"/>
    </font>
    <font>
      <b/>
      <sz val="16"/>
      <name val="Arial"/>
      <family val="2"/>
    </font>
    <font>
      <sz val="9"/>
      <name val="Arial"/>
      <family val="2"/>
    </font>
    <font>
      <sz val="9"/>
      <name val=".VnTime"/>
      <family val="2"/>
    </font>
    <font>
      <b/>
      <sz val="9"/>
      <name val="Times New Roman"/>
      <family val="1"/>
    </font>
    <font>
      <sz val="9"/>
      <name val="Times New Roman"/>
      <family val="1"/>
    </font>
    <font>
      <b/>
      <sz val="9"/>
      <name val=".VnTim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color indexed="8"/>
      </left>
      <right style="thin">
        <color indexed="8"/>
      </right>
      <top style="thin"/>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NumberFormat="0" applyFill="0" applyBorder="0" applyAlignment="0" applyProtection="0"/>
    <xf numFmtId="41" fontId="0" fillId="0" borderId="0" applyNumberFormat="0" applyFill="0" applyBorder="0" applyAlignment="0" applyProtection="0"/>
    <xf numFmtId="43" fontId="0" fillId="0" borderId="0" applyFon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7" fillId="0" borderId="0">
      <alignment/>
      <protection/>
    </xf>
    <xf numFmtId="0" fontId="35" fillId="0" borderId="0">
      <alignment/>
      <protection/>
    </xf>
    <xf numFmtId="0" fontId="7" fillId="23" borderId="7" applyNumberFormat="0" applyFont="0" applyAlignment="0" applyProtection="0"/>
    <xf numFmtId="0" fontId="30" fillId="20" borderId="8" applyNumberFormat="0" applyAlignment="0" applyProtection="0"/>
    <xf numFmtId="9" fontId="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8">
    <xf numFmtId="0" fontId="0" fillId="0" borderId="0" xfId="0" applyAlignment="1">
      <alignment/>
    </xf>
    <xf numFmtId="0" fontId="5" fillId="0" borderId="0" xfId="0" applyFont="1" applyAlignment="1">
      <alignment/>
    </xf>
    <xf numFmtId="0" fontId="6" fillId="0" borderId="0" xfId="0" applyFont="1" applyAlignment="1">
      <alignment/>
    </xf>
    <xf numFmtId="164" fontId="7" fillId="0" borderId="0" xfId="0" applyNumberFormat="1"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horizontal="center"/>
    </xf>
    <xf numFmtId="0" fontId="11" fillId="0" borderId="0" xfId="0" applyFont="1" applyAlignment="1">
      <alignment/>
    </xf>
    <xf numFmtId="49" fontId="11" fillId="0" borderId="10" xfId="0" applyNumberFormat="1" applyFont="1" applyBorder="1" applyAlignment="1">
      <alignment/>
    </xf>
    <xf numFmtId="164" fontId="13" fillId="0" borderId="10" xfId="0" applyNumberFormat="1" applyFont="1" applyBorder="1" applyAlignment="1">
      <alignment/>
    </xf>
    <xf numFmtId="49" fontId="11" fillId="0" borderId="0" xfId="0" applyNumberFormat="1" applyFont="1" applyBorder="1" applyAlignment="1">
      <alignment/>
    </xf>
    <xf numFmtId="49" fontId="11" fillId="0" borderId="0" xfId="0" applyNumberFormat="1" applyFont="1" applyAlignment="1">
      <alignment/>
    </xf>
    <xf numFmtId="164" fontId="11" fillId="0" borderId="0" xfId="0" applyNumberFormat="1" applyFont="1" applyAlignment="1">
      <alignment/>
    </xf>
    <xf numFmtId="0" fontId="10" fillId="0" borderId="0" xfId="0" applyFont="1" applyAlignment="1">
      <alignment horizontal="center"/>
    </xf>
    <xf numFmtId="0" fontId="11" fillId="0" borderId="0" xfId="0" applyFont="1" applyAlignment="1">
      <alignment/>
    </xf>
    <xf numFmtId="0" fontId="14" fillId="0" borderId="0" xfId="0" applyFont="1" applyAlignment="1">
      <alignment/>
    </xf>
    <xf numFmtId="0" fontId="0" fillId="0" borderId="0" xfId="0" applyAlignment="1">
      <alignment/>
    </xf>
    <xf numFmtId="0" fontId="5" fillId="0" borderId="0" xfId="0" applyFont="1" applyAlignment="1">
      <alignment horizontal="left" indent="4"/>
    </xf>
    <xf numFmtId="0" fontId="8" fillId="0" borderId="0" xfId="0" applyFont="1" applyAlignment="1">
      <alignment horizontal="left" indent="4"/>
    </xf>
    <xf numFmtId="0" fontId="9" fillId="0" borderId="0" xfId="0" applyFont="1" applyAlignment="1">
      <alignment horizontal="left" indent="4"/>
    </xf>
    <xf numFmtId="0" fontId="9" fillId="0" borderId="0" xfId="58" applyFont="1" applyAlignment="1">
      <alignment horizontal="center"/>
      <protection/>
    </xf>
    <xf numFmtId="167" fontId="8" fillId="0" borderId="0" xfId="44" applyNumberFormat="1" applyFont="1" applyAlignment="1">
      <alignment/>
    </xf>
    <xf numFmtId="167" fontId="9" fillId="0" borderId="0" xfId="44" applyNumberFormat="1" applyFont="1" applyAlignment="1">
      <alignment horizontal="right"/>
    </xf>
    <xf numFmtId="0" fontId="0" fillId="0" borderId="0" xfId="0" applyFont="1" applyAlignment="1">
      <alignment/>
    </xf>
    <xf numFmtId="0" fontId="6" fillId="0" borderId="11" xfId="58" applyFont="1" applyBorder="1" applyAlignment="1">
      <alignment vertical="top" wrapText="1"/>
      <protection/>
    </xf>
    <xf numFmtId="167" fontId="6" fillId="0" borderId="11" xfId="44" applyNumberFormat="1" applyFont="1" applyBorder="1" applyAlignment="1" quotePrefix="1">
      <alignment horizontal="right" vertical="top" wrapText="1"/>
    </xf>
    <xf numFmtId="167" fontId="6" fillId="0" borderId="11" xfId="44" applyNumberFormat="1" applyFont="1" applyBorder="1" applyAlignment="1" quotePrefix="1">
      <alignment horizontal="center" vertical="top" wrapText="1"/>
    </xf>
    <xf numFmtId="0" fontId="6" fillId="0" borderId="0" xfId="58" applyFont="1" applyBorder="1" applyAlignment="1">
      <alignment horizontal="justify" vertical="top" wrapText="1"/>
      <protection/>
    </xf>
    <xf numFmtId="167" fontId="8" fillId="0" borderId="0" xfId="44" applyNumberFormat="1" applyFont="1" applyBorder="1" applyAlignment="1">
      <alignment horizontal="center" vertical="top" wrapText="1"/>
    </xf>
    <xf numFmtId="0" fontId="8" fillId="0" borderId="0" xfId="58" applyFont="1" applyBorder="1" applyAlignment="1">
      <alignment horizontal="justify" vertical="top" wrapText="1"/>
      <protection/>
    </xf>
    <xf numFmtId="0" fontId="6" fillId="0" borderId="0" xfId="58" applyFont="1" applyBorder="1" applyAlignment="1">
      <alignment horizontal="center" vertical="top" wrapText="1"/>
      <protection/>
    </xf>
    <xf numFmtId="167" fontId="6" fillId="0" borderId="12" xfId="44" applyNumberFormat="1" applyFont="1" applyBorder="1" applyAlignment="1">
      <alignment horizontal="center" vertical="top" wrapText="1"/>
    </xf>
    <xf numFmtId="167" fontId="6" fillId="0" borderId="0" xfId="44" applyNumberFormat="1" applyFont="1" applyBorder="1" applyAlignment="1">
      <alignment horizontal="center" vertical="top" wrapText="1"/>
    </xf>
    <xf numFmtId="0" fontId="6" fillId="0" borderId="11" xfId="58" applyFont="1" applyBorder="1" applyAlignment="1">
      <alignment horizontal="left" vertical="top" wrapText="1"/>
      <protection/>
    </xf>
    <xf numFmtId="0" fontId="6" fillId="0" borderId="11" xfId="58" applyFont="1" applyBorder="1" applyAlignment="1">
      <alignment horizontal="center" vertical="top" wrapText="1"/>
      <protection/>
    </xf>
    <xf numFmtId="167" fontId="8" fillId="0" borderId="0" xfId="44" applyNumberFormat="1" applyFont="1" applyBorder="1" applyAlignment="1" quotePrefix="1">
      <alignment horizontal="right" vertical="top" wrapText="1"/>
    </xf>
    <xf numFmtId="167" fontId="6" fillId="0" borderId="0" xfId="44" applyNumberFormat="1" applyFont="1" applyBorder="1" applyAlignment="1" quotePrefix="1">
      <alignment horizontal="center" vertical="top" wrapText="1"/>
    </xf>
    <xf numFmtId="167" fontId="6" fillId="0" borderId="0" xfId="44" applyNumberFormat="1" applyFont="1" applyBorder="1" applyAlignment="1" quotePrefix="1">
      <alignment horizontal="right" vertical="top" wrapText="1"/>
    </xf>
    <xf numFmtId="0" fontId="8" fillId="0" borderId="0" xfId="58" applyFont="1" applyBorder="1" applyAlignment="1">
      <alignment horizontal="left" vertical="top" wrapText="1"/>
      <protection/>
    </xf>
    <xf numFmtId="0" fontId="6" fillId="0" borderId="0" xfId="58" applyFont="1" applyBorder="1" applyAlignment="1">
      <alignment horizontal="left" vertical="top" wrapText="1"/>
      <protection/>
    </xf>
    <xf numFmtId="0" fontId="6" fillId="0" borderId="13" xfId="58" applyFont="1" applyBorder="1" applyAlignment="1">
      <alignment horizontal="center" vertical="top" wrapText="1"/>
      <protection/>
    </xf>
    <xf numFmtId="167" fontId="8" fillId="0" borderId="13" xfId="44" applyNumberFormat="1" applyFont="1" applyBorder="1" applyAlignment="1">
      <alignment horizontal="center" vertical="top" wrapText="1"/>
    </xf>
    <xf numFmtId="0" fontId="8" fillId="0" borderId="0" xfId="58" applyFont="1" applyBorder="1" applyAlignment="1">
      <alignment vertical="top" wrapText="1"/>
      <protection/>
    </xf>
    <xf numFmtId="49" fontId="34" fillId="0" borderId="0" xfId="0" applyNumberFormat="1" applyFont="1" applyBorder="1" applyAlignment="1">
      <alignment/>
    </xf>
    <xf numFmtId="0" fontId="6" fillId="0" borderId="0" xfId="58" applyFont="1" applyBorder="1" applyAlignment="1">
      <alignment horizontal="right" vertical="top" wrapText="1"/>
      <protection/>
    </xf>
    <xf numFmtId="167" fontId="6" fillId="0" borderId="0" xfId="44" applyNumberFormat="1" applyFont="1" applyBorder="1" applyAlignment="1">
      <alignment horizontal="right" vertical="top" wrapText="1"/>
    </xf>
    <xf numFmtId="0" fontId="0" fillId="0" borderId="11" xfId="0" applyFont="1" applyBorder="1" applyAlignment="1">
      <alignment/>
    </xf>
    <xf numFmtId="0" fontId="6" fillId="0" borderId="11" xfId="58" applyFont="1" applyBorder="1" applyAlignment="1">
      <alignment horizontal="right" vertical="top" wrapText="1"/>
      <protection/>
    </xf>
    <xf numFmtId="167" fontId="6" fillId="0" borderId="11" xfId="44" applyNumberFormat="1" applyFont="1" applyBorder="1" applyAlignment="1">
      <alignment horizontal="right" vertical="top" wrapText="1"/>
    </xf>
    <xf numFmtId="167" fontId="6" fillId="0" borderId="11" xfId="44" applyNumberFormat="1" applyFont="1" applyBorder="1" applyAlignment="1">
      <alignment horizontal="center" vertical="top" wrapText="1"/>
    </xf>
    <xf numFmtId="0" fontId="6" fillId="0" borderId="0" xfId="58" applyFont="1" applyBorder="1" applyAlignment="1">
      <alignment vertical="top" wrapText="1"/>
      <protection/>
    </xf>
    <xf numFmtId="167" fontId="8" fillId="0" borderId="0" xfId="44" applyNumberFormat="1" applyFont="1" applyBorder="1" applyAlignment="1">
      <alignment vertical="top" wrapText="1"/>
    </xf>
    <xf numFmtId="167" fontId="0" fillId="0" borderId="0" xfId="44" applyNumberFormat="1" applyFont="1" applyAlignment="1">
      <alignment/>
    </xf>
    <xf numFmtId="167" fontId="6" fillId="0" borderId="14" xfId="44" applyNumberFormat="1" applyFont="1" applyBorder="1" applyAlignment="1">
      <alignment vertical="top" wrapText="1"/>
    </xf>
    <xf numFmtId="167" fontId="6" fillId="0" borderId="0" xfId="44" applyNumberFormat="1" applyFont="1" applyBorder="1" applyAlignment="1">
      <alignment vertical="top" wrapText="1"/>
    </xf>
    <xf numFmtId="167" fontId="6" fillId="0" borderId="12" xfId="44" applyNumberFormat="1" applyFont="1" applyBorder="1" applyAlignment="1">
      <alignment vertical="top" wrapText="1"/>
    </xf>
    <xf numFmtId="0" fontId="6" fillId="0" borderId="11" xfId="58" applyFont="1" applyFill="1" applyBorder="1" applyAlignment="1">
      <alignment vertical="top" wrapText="1"/>
      <protection/>
    </xf>
    <xf numFmtId="0" fontId="6" fillId="0" borderId="11" xfId="58" applyFont="1" applyFill="1" applyBorder="1" applyAlignment="1">
      <alignment horizontal="center" vertical="top" wrapText="1"/>
      <protection/>
    </xf>
    <xf numFmtId="167" fontId="6" fillId="0" borderId="11" xfId="44" applyNumberFormat="1" applyFont="1" applyFill="1" applyBorder="1" applyAlignment="1" quotePrefix="1">
      <alignment horizontal="right" vertical="top" wrapText="1"/>
    </xf>
    <xf numFmtId="167" fontId="6" fillId="0" borderId="11" xfId="44" applyNumberFormat="1" applyFont="1" applyFill="1" applyBorder="1" applyAlignment="1" quotePrefix="1">
      <alignment horizontal="center" vertical="top" wrapText="1"/>
    </xf>
    <xf numFmtId="0" fontId="6" fillId="0" borderId="0" xfId="58" applyFont="1" applyFill="1" applyBorder="1" applyAlignment="1">
      <alignment horizontal="right" vertical="top" wrapText="1"/>
      <protection/>
    </xf>
    <xf numFmtId="167" fontId="8" fillId="0" borderId="0" xfId="44" applyNumberFormat="1" applyFont="1" applyFill="1" applyBorder="1" applyAlignment="1">
      <alignment horizontal="center" vertical="top" wrapText="1"/>
    </xf>
    <xf numFmtId="0" fontId="6" fillId="0" borderId="14" xfId="58" applyFont="1" applyBorder="1" applyAlignment="1">
      <alignment vertical="top" wrapText="1"/>
      <protection/>
    </xf>
    <xf numFmtId="0" fontId="6" fillId="0" borderId="14" xfId="58" applyFont="1" applyBorder="1" applyAlignment="1">
      <alignment horizontal="center" vertical="top" wrapText="1"/>
      <protection/>
    </xf>
    <xf numFmtId="167" fontId="6" fillId="0" borderId="14" xfId="44" applyNumberFormat="1" applyFont="1" applyBorder="1" applyAlignment="1" quotePrefix="1">
      <alignment horizontal="right" vertical="top" wrapText="1"/>
    </xf>
    <xf numFmtId="167" fontId="6" fillId="0" borderId="14" xfId="44" applyNumberFormat="1" applyFont="1" applyBorder="1" applyAlignment="1" quotePrefix="1">
      <alignment horizontal="center" vertical="top" wrapText="1"/>
    </xf>
    <xf numFmtId="0" fontId="9" fillId="0" borderId="0" xfId="58" applyFont="1" applyBorder="1" applyAlignment="1">
      <alignment vertical="top" wrapText="1"/>
      <protection/>
    </xf>
    <xf numFmtId="167" fontId="9" fillId="0" borderId="0" xfId="44" applyNumberFormat="1" applyFont="1" applyBorder="1" applyAlignment="1">
      <alignment horizontal="center" vertical="top" wrapText="1"/>
    </xf>
    <xf numFmtId="9" fontId="8" fillId="0" borderId="0" xfId="63" applyFont="1" applyBorder="1" applyAlignment="1">
      <alignment horizontal="right" vertical="top" wrapText="1"/>
    </xf>
    <xf numFmtId="167" fontId="6" fillId="0" borderId="0" xfId="44" applyNumberFormat="1" applyFont="1" applyFill="1" applyBorder="1" applyAlignment="1">
      <alignment horizontal="center" vertical="top" wrapText="1"/>
    </xf>
    <xf numFmtId="0" fontId="8" fillId="0" borderId="0" xfId="58" applyFont="1">
      <alignment/>
      <protection/>
    </xf>
    <xf numFmtId="0" fontId="6" fillId="0" borderId="0" xfId="58" applyFont="1" applyAlignment="1">
      <alignment horizontal="center" vertical="top" wrapText="1"/>
      <protection/>
    </xf>
    <xf numFmtId="0" fontId="6" fillId="0" borderId="0" xfId="58" applyFont="1" applyAlignment="1">
      <alignment horizontal="justify" vertical="top" wrapText="1"/>
      <protection/>
    </xf>
    <xf numFmtId="0" fontId="0" fillId="0" borderId="0" xfId="0" applyFont="1" applyAlignment="1">
      <alignment wrapText="1"/>
    </xf>
    <xf numFmtId="167" fontId="0" fillId="0" borderId="0" xfId="44" applyNumberFormat="1" applyFont="1" applyAlignment="1">
      <alignment wrapText="1"/>
    </xf>
    <xf numFmtId="0" fontId="0" fillId="0" borderId="0" xfId="0" applyFont="1" applyAlignment="1">
      <alignment horizontal="left" wrapText="1" indent="3"/>
    </xf>
    <xf numFmtId="167" fontId="0" fillId="0" borderId="0" xfId="44" applyNumberFormat="1" applyFont="1" applyAlignment="1">
      <alignment horizontal="left" wrapText="1" indent="3"/>
    </xf>
    <xf numFmtId="0" fontId="12" fillId="0" borderId="0" xfId="0" applyFont="1" applyFill="1" applyAlignment="1">
      <alignment/>
    </xf>
    <xf numFmtId="0" fontId="1" fillId="0" borderId="0" xfId="0" applyFont="1" applyFill="1" applyAlignment="1">
      <alignment/>
    </xf>
    <xf numFmtId="0" fontId="1" fillId="0" borderId="0" xfId="0" applyFont="1" applyAlignment="1">
      <alignment horizontal="center"/>
    </xf>
    <xf numFmtId="0" fontId="0" fillId="0" borderId="0" xfId="0" applyAlignment="1">
      <alignment horizontal="center"/>
    </xf>
    <xf numFmtId="0" fontId="46" fillId="0" borderId="0" xfId="0" applyFont="1" applyFill="1" applyAlignment="1">
      <alignment/>
    </xf>
    <xf numFmtId="49" fontId="7" fillId="0" borderId="0" xfId="0" applyNumberFormat="1" applyFont="1" applyAlignment="1">
      <alignment/>
    </xf>
    <xf numFmtId="49" fontId="11" fillId="0" borderId="0" xfId="0" applyNumberFormat="1" applyFont="1" applyAlignment="1">
      <alignment horizontal="center"/>
    </xf>
    <xf numFmtId="0" fontId="12" fillId="0" borderId="0" xfId="0" applyFont="1" applyAlignment="1">
      <alignment/>
    </xf>
    <xf numFmtId="0" fontId="1" fillId="0" borderId="0" xfId="0" applyFont="1" applyAlignment="1">
      <alignment/>
    </xf>
    <xf numFmtId="0" fontId="46" fillId="0" borderId="15" xfId="0" applyFont="1" applyFill="1" applyBorder="1" applyAlignment="1">
      <alignment horizontal="center" vertical="center"/>
    </xf>
    <xf numFmtId="0" fontId="46" fillId="0" borderId="15" xfId="0" applyFont="1" applyFill="1" applyBorder="1" applyAlignment="1">
      <alignment horizontal="center" vertical="center" wrapText="1"/>
    </xf>
    <xf numFmtId="0" fontId="48" fillId="0" borderId="16" xfId="0" applyFont="1" applyBorder="1" applyAlignment="1">
      <alignment/>
    </xf>
    <xf numFmtId="0" fontId="48" fillId="0" borderId="16" xfId="0" applyFont="1" applyBorder="1" applyAlignment="1">
      <alignment horizontal="center"/>
    </xf>
    <xf numFmtId="0" fontId="49" fillId="0" borderId="0" xfId="0" applyFont="1" applyAlignment="1">
      <alignment/>
    </xf>
    <xf numFmtId="0" fontId="48" fillId="0" borderId="17" xfId="0" applyFont="1" applyBorder="1" applyAlignment="1">
      <alignment/>
    </xf>
    <xf numFmtId="0" fontId="48" fillId="0" borderId="17" xfId="0" applyFont="1" applyBorder="1" applyAlignment="1">
      <alignment horizontal="center"/>
    </xf>
    <xf numFmtId="164" fontId="41" fillId="0" borderId="17" xfId="0" applyNumberFormat="1" applyFont="1" applyBorder="1" applyAlignment="1">
      <alignment/>
    </xf>
    <xf numFmtId="0" fontId="46" fillId="0" borderId="17" xfId="0" applyFont="1" applyBorder="1" applyAlignment="1">
      <alignment/>
    </xf>
    <xf numFmtId="0" fontId="46" fillId="0" borderId="17" xfId="0" applyFont="1" applyBorder="1" applyAlignment="1">
      <alignment horizontal="center"/>
    </xf>
    <xf numFmtId="0" fontId="46" fillId="0" borderId="17" xfId="0" applyFont="1" applyBorder="1" applyAlignment="1">
      <alignment/>
    </xf>
    <xf numFmtId="0" fontId="46" fillId="0" borderId="17" xfId="0" applyFont="1" applyBorder="1" applyAlignment="1">
      <alignment horizontal="center"/>
    </xf>
    <xf numFmtId="49" fontId="11" fillId="0" borderId="10" xfId="0" applyNumberFormat="1" applyFont="1" applyBorder="1" applyAlignment="1">
      <alignment horizontal="center"/>
    </xf>
    <xf numFmtId="49" fontId="11" fillId="0" borderId="0" xfId="0" applyNumberFormat="1" applyFont="1" applyBorder="1" applyAlignment="1">
      <alignment horizontal="center"/>
    </xf>
    <xf numFmtId="164" fontId="13" fillId="0" borderId="0" xfId="0" applyNumberFormat="1" applyFont="1" applyBorder="1" applyAlignment="1">
      <alignment/>
    </xf>
    <xf numFmtId="49" fontId="8" fillId="0" borderId="0" xfId="0" applyNumberFormat="1" applyFont="1" applyAlignment="1">
      <alignment/>
    </xf>
    <xf numFmtId="49" fontId="8" fillId="0" borderId="0" xfId="0" applyNumberFormat="1" applyFont="1" applyAlignment="1">
      <alignment horizontal="center"/>
    </xf>
    <xf numFmtId="49" fontId="8" fillId="0" borderId="0" xfId="0" applyNumberFormat="1" applyFont="1" applyBorder="1" applyAlignment="1">
      <alignment/>
    </xf>
    <xf numFmtId="0" fontId="9" fillId="0" borderId="0" xfId="0" applyFont="1" applyBorder="1" applyAlignment="1">
      <alignment horizontal="center"/>
    </xf>
    <xf numFmtId="0" fontId="9" fillId="0" borderId="0" xfId="0" applyFont="1" applyBorder="1" applyAlignment="1">
      <alignment/>
    </xf>
    <xf numFmtId="0" fontId="8" fillId="0" borderId="0" xfId="0" applyFont="1" applyAlignment="1">
      <alignment/>
    </xf>
    <xf numFmtId="0" fontId="8" fillId="0" borderId="0" xfId="0" applyFont="1" applyAlignment="1">
      <alignment horizontal="center"/>
    </xf>
    <xf numFmtId="164" fontId="8" fillId="0" borderId="0" xfId="0" applyNumberFormat="1" applyFont="1" applyAlignment="1">
      <alignment/>
    </xf>
    <xf numFmtId="0" fontId="50" fillId="0" borderId="0" xfId="0" applyFont="1" applyFill="1" applyAlignment="1">
      <alignment/>
    </xf>
    <xf numFmtId="164" fontId="7" fillId="0" borderId="0" xfId="0" applyNumberFormat="1" applyFont="1" applyAlignment="1">
      <alignment/>
    </xf>
    <xf numFmtId="0" fontId="46" fillId="0" borderId="0" xfId="0" applyFont="1" applyFill="1" applyAlignment="1">
      <alignment horizontal="center"/>
    </xf>
    <xf numFmtId="0" fontId="1"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0" xfId="0" applyFont="1" applyFill="1" applyAlignment="1">
      <alignment/>
    </xf>
    <xf numFmtId="0" fontId="46" fillId="0" borderId="18" xfId="0" applyFont="1" applyBorder="1" applyAlignment="1">
      <alignment/>
    </xf>
    <xf numFmtId="0" fontId="46" fillId="0" borderId="18" xfId="0" applyFont="1" applyBorder="1" applyAlignment="1">
      <alignment horizontal="center"/>
    </xf>
    <xf numFmtId="0" fontId="50" fillId="0" borderId="18" xfId="0" applyFont="1" applyBorder="1" applyAlignment="1">
      <alignment/>
    </xf>
    <xf numFmtId="0" fontId="46" fillId="0" borderId="0" xfId="0" applyFont="1" applyAlignment="1">
      <alignment/>
    </xf>
    <xf numFmtId="0" fontId="46" fillId="0" borderId="19" xfId="0" applyFont="1" applyBorder="1" applyAlignment="1">
      <alignment/>
    </xf>
    <xf numFmtId="0" fontId="46" fillId="0" borderId="19" xfId="0" applyFont="1" applyBorder="1" applyAlignment="1">
      <alignment horizontal="center"/>
    </xf>
    <xf numFmtId="165" fontId="6" fillId="0" borderId="19" xfId="0" applyNumberFormat="1" applyFont="1" applyBorder="1" applyAlignment="1">
      <alignment/>
    </xf>
    <xf numFmtId="0" fontId="48" fillId="0" borderId="19" xfId="0" applyFont="1" applyBorder="1" applyAlignment="1">
      <alignment/>
    </xf>
    <xf numFmtId="0" fontId="48" fillId="0" borderId="19" xfId="0" applyFont="1" applyBorder="1" applyAlignment="1">
      <alignment horizontal="center"/>
    </xf>
    <xf numFmtId="165" fontId="8" fillId="0" borderId="19" xfId="0" applyNumberFormat="1" applyFont="1" applyBorder="1" applyAlignment="1">
      <alignment/>
    </xf>
    <xf numFmtId="0" fontId="48" fillId="0" borderId="0" xfId="0" applyFont="1" applyAlignment="1">
      <alignment/>
    </xf>
    <xf numFmtId="0" fontId="46" fillId="0" borderId="19" xfId="0" applyFont="1" applyBorder="1" applyAlignment="1">
      <alignment/>
    </xf>
    <xf numFmtId="0" fontId="46" fillId="0" borderId="19" xfId="0" applyFont="1" applyBorder="1" applyAlignment="1">
      <alignment horizontal="center"/>
    </xf>
    <xf numFmtId="0" fontId="46" fillId="0" borderId="0" xfId="0" applyFont="1" applyAlignment="1">
      <alignment/>
    </xf>
    <xf numFmtId="0" fontId="6" fillId="0" borderId="19" xfId="0" applyFont="1" applyBorder="1" applyAlignment="1">
      <alignment/>
    </xf>
    <xf numFmtId="0" fontId="8" fillId="0" borderId="19" xfId="0" applyFont="1" applyBorder="1" applyAlignment="1">
      <alignment/>
    </xf>
    <xf numFmtId="0" fontId="51" fillId="0" borderId="19" xfId="0" applyFont="1" applyBorder="1" applyAlignment="1">
      <alignment/>
    </xf>
    <xf numFmtId="0" fontId="48" fillId="0" borderId="20" xfId="0" applyFont="1" applyBorder="1" applyAlignment="1">
      <alignment/>
    </xf>
    <xf numFmtId="0" fontId="48" fillId="0" borderId="20" xfId="0" applyFont="1" applyBorder="1" applyAlignment="1">
      <alignment horizontal="center"/>
    </xf>
    <xf numFmtId="0" fontId="51" fillId="0" borderId="20" xfId="0" applyFont="1" applyBorder="1" applyAlignment="1">
      <alignment/>
    </xf>
    <xf numFmtId="0" fontId="46" fillId="0" borderId="0" xfId="0" applyFont="1" applyAlignment="1">
      <alignment horizontal="center"/>
    </xf>
    <xf numFmtId="0" fontId="50" fillId="0" borderId="0" xfId="0" applyFont="1" applyAlignment="1">
      <alignment/>
    </xf>
    <xf numFmtId="164" fontId="51" fillId="0" borderId="19" xfId="0" applyNumberFormat="1" applyFont="1" applyFill="1" applyBorder="1" applyAlignment="1">
      <alignment/>
    </xf>
    <xf numFmtId="164" fontId="50" fillId="0" borderId="19" xfId="0" applyNumberFormat="1" applyFont="1" applyFill="1" applyBorder="1" applyAlignment="1">
      <alignment/>
    </xf>
    <xf numFmtId="0" fontId="46" fillId="0" borderId="20" xfId="0" applyFont="1" applyBorder="1" applyAlignment="1">
      <alignment/>
    </xf>
    <xf numFmtId="0" fontId="46" fillId="0" borderId="20" xfId="0" applyFont="1" applyBorder="1" applyAlignment="1">
      <alignment horizontal="center"/>
    </xf>
    <xf numFmtId="164" fontId="46" fillId="0" borderId="20" xfId="0" applyNumberFormat="1" applyFont="1" applyBorder="1" applyAlignment="1">
      <alignment/>
    </xf>
    <xf numFmtId="49" fontId="8" fillId="0" borderId="0" xfId="0" applyNumberFormat="1" applyFont="1" applyBorder="1" applyAlignment="1">
      <alignment horizontal="center"/>
    </xf>
    <xf numFmtId="49" fontId="52" fillId="0" borderId="16" xfId="0" applyNumberFormat="1" applyFont="1" applyBorder="1" applyAlignment="1">
      <alignment horizontal="center"/>
    </xf>
    <xf numFmtId="49" fontId="52" fillId="0" borderId="17" xfId="0" applyNumberFormat="1" applyFont="1" applyBorder="1" applyAlignment="1">
      <alignment horizontal="center"/>
    </xf>
    <xf numFmtId="164" fontId="37" fillId="0" borderId="17" xfId="0" applyNumberFormat="1" applyFont="1" applyBorder="1" applyAlignment="1">
      <alignment/>
    </xf>
    <xf numFmtId="164" fontId="11" fillId="0" borderId="17" xfId="0" applyNumberFormat="1" applyFont="1" applyBorder="1" applyAlignment="1">
      <alignment/>
    </xf>
    <xf numFmtId="164" fontId="51" fillId="0" borderId="21" xfId="0" applyNumberFormat="1" applyFont="1" applyFill="1" applyBorder="1" applyAlignment="1">
      <alignment/>
    </xf>
    <xf numFmtId="164" fontId="11" fillId="0" borderId="19" xfId="0" applyNumberFormat="1" applyFont="1" applyBorder="1" applyAlignment="1">
      <alignment/>
    </xf>
    <xf numFmtId="167" fontId="0" fillId="0" borderId="0" xfId="0" applyNumberFormat="1" applyFont="1" applyAlignment="1">
      <alignment/>
    </xf>
    <xf numFmtId="43" fontId="0" fillId="0" borderId="0" xfId="0" applyNumberFormat="1" applyFont="1" applyAlignment="1">
      <alignment/>
    </xf>
    <xf numFmtId="167" fontId="6" fillId="0" borderId="11" xfId="44" applyNumberFormat="1" applyFont="1" applyBorder="1" applyAlignment="1">
      <alignment vertical="top" wrapText="1"/>
    </xf>
    <xf numFmtId="14" fontId="6" fillId="0" borderId="11" xfId="44" applyNumberFormat="1" applyFont="1" applyBorder="1" applyAlignment="1" quotePrefix="1">
      <alignment horizontal="right" vertical="top" wrapText="1"/>
    </xf>
    <xf numFmtId="0" fontId="9" fillId="0" borderId="0" xfId="0" applyFont="1" applyBorder="1" applyAlignment="1">
      <alignment horizontal="center"/>
    </xf>
    <xf numFmtId="0" fontId="9"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47" fillId="0" borderId="0" xfId="0" applyFont="1" applyFill="1" applyAlignment="1">
      <alignment horizontal="center" vertical="center"/>
    </xf>
    <xf numFmtId="0" fontId="8" fillId="0" borderId="0" xfId="58" applyFont="1" applyBorder="1" applyAlignment="1">
      <alignment horizontal="left" vertical="top" wrapText="1"/>
      <protection/>
    </xf>
    <xf numFmtId="0" fontId="6" fillId="0" borderId="0" xfId="58" applyFont="1" applyBorder="1" applyAlignment="1">
      <alignment horizontal="left" vertical="top" wrapText="1"/>
      <protection/>
    </xf>
    <xf numFmtId="0" fontId="10" fillId="0" borderId="0" xfId="0" applyFont="1" applyAlignment="1">
      <alignment horizontal="center"/>
    </xf>
    <xf numFmtId="0" fontId="7" fillId="0" borderId="0" xfId="59" applyFont="1" applyAlignment="1">
      <alignment horizontal="left" wrapText="1" indent="3"/>
      <protection/>
    </xf>
    <xf numFmtId="0" fontId="7" fillId="0" borderId="0" xfId="59" applyFont="1" applyAlignment="1">
      <alignment horizontal="left" wrapText="1"/>
      <protection/>
    </xf>
    <xf numFmtId="0" fontId="7" fillId="0" borderId="0" xfId="59" applyFont="1" applyAlignment="1">
      <alignment horizontal="left" wrapText="1" indent="5"/>
      <protection/>
    </xf>
    <xf numFmtId="0" fontId="41" fillId="0" borderId="0" xfId="59" applyFont="1" applyAlignment="1">
      <alignment horizontal="left" wrapText="1" indent="3"/>
      <protection/>
    </xf>
    <xf numFmtId="0" fontId="6" fillId="0" borderId="13" xfId="58" applyFont="1" applyBorder="1" applyAlignment="1">
      <alignment horizontal="left" vertical="top" wrapText="1"/>
      <protection/>
    </xf>
    <xf numFmtId="0" fontId="44" fillId="0" borderId="0" xfId="59" applyFont="1" applyAlignment="1">
      <alignment horizontal="left" wrapText="1" indent="3"/>
      <protection/>
    </xf>
    <xf numFmtId="167" fontId="9" fillId="0" borderId="0" xfId="44" applyNumberFormat="1" applyFont="1" applyAlignment="1">
      <alignment horizontal="center" vertical="top" wrapText="1"/>
    </xf>
    <xf numFmtId="0" fontId="38" fillId="0" borderId="0" xfId="59" applyFont="1" applyAlignment="1">
      <alignment horizontal="left"/>
      <protection/>
    </xf>
    <xf numFmtId="0" fontId="7" fillId="0" borderId="0" xfId="59" applyFont="1" applyAlignment="1">
      <alignment horizontal="justify" wrapText="1"/>
      <protection/>
    </xf>
    <xf numFmtId="0" fontId="8" fillId="0" borderId="13" xfId="58" applyFont="1" applyBorder="1" applyAlignment="1" quotePrefix="1">
      <alignment horizontal="left" vertical="top" wrapText="1"/>
      <protection/>
    </xf>
    <xf numFmtId="0" fontId="8" fillId="0" borderId="11" xfId="58" applyFont="1" applyBorder="1" applyAlignment="1">
      <alignment horizontal="left" vertical="top" wrapText="1"/>
      <protection/>
    </xf>
    <xf numFmtId="0" fontId="8" fillId="0" borderId="13" xfId="58" applyFont="1" applyBorder="1" applyAlignment="1">
      <alignment horizontal="left" vertical="top" wrapText="1"/>
      <protection/>
    </xf>
    <xf numFmtId="0" fontId="9" fillId="0" borderId="0" xfId="58" applyFont="1" applyBorder="1" applyAlignment="1">
      <alignment horizontal="left" vertical="top" wrapText="1"/>
      <protection/>
    </xf>
    <xf numFmtId="0" fontId="6" fillId="0" borderId="0" xfId="58" applyFont="1" applyAlignment="1">
      <alignment horizontal="center" vertical="top" wrapText="1"/>
      <protection/>
    </xf>
    <xf numFmtId="167" fontId="6" fillId="0" borderId="0" xfId="44" applyNumberFormat="1" applyFont="1" applyAlignment="1">
      <alignment horizontal="right" vertical="top" wrapText="1"/>
    </xf>
    <xf numFmtId="0" fontId="26" fillId="0" borderId="0" xfId="54"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mau thuyet minh bao cao tai chinh"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TM" xfId="59"/>
    <cellStyle name="Note" xfId="60"/>
    <cellStyle name="Output" xfId="61"/>
    <cellStyle name="Percent" xfId="62"/>
    <cellStyle name="Percent_mau thuyet minh bao cao tai chinh"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achhoctro.com.v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8">
      <selection activeCell="G31" sqref="G31"/>
    </sheetView>
  </sheetViews>
  <sheetFormatPr defaultColWidth="9.140625" defaultRowHeight="12.75"/>
  <cols>
    <col min="1" max="1" width="59.421875" style="12" bestFit="1" customWidth="1"/>
    <col min="2" max="2" width="5.140625" style="84" customWidth="1"/>
    <col min="3" max="3" width="6.421875" style="12" bestFit="1" customWidth="1"/>
    <col min="4" max="7" width="16.57421875" style="13" bestFit="1" customWidth="1"/>
    <col min="8" max="16384" width="9.140625" style="8" customWidth="1"/>
  </cols>
  <sheetData>
    <row r="1" spans="1:12" ht="15">
      <c r="A1" s="2" t="s">
        <v>460</v>
      </c>
      <c r="B1" s="81"/>
      <c r="C1" s="17"/>
      <c r="D1" s="17"/>
      <c r="E1" s="17"/>
      <c r="F1" s="82" t="s">
        <v>160</v>
      </c>
      <c r="I1" s="15"/>
      <c r="J1" s="15"/>
      <c r="K1" s="15"/>
      <c r="L1" s="15"/>
    </row>
    <row r="2" spans="1:12" ht="15.75">
      <c r="A2" s="4" t="s">
        <v>461</v>
      </c>
      <c r="B2" s="81"/>
      <c r="C2" s="17"/>
      <c r="D2" s="17"/>
      <c r="E2" s="17"/>
      <c r="F2" s="82" t="s">
        <v>561</v>
      </c>
      <c r="I2" s="15"/>
      <c r="J2" s="15"/>
      <c r="K2" s="15"/>
      <c r="L2" s="15"/>
    </row>
    <row r="3" spans="1:12" ht="15.75">
      <c r="A3" s="83" t="s">
        <v>462</v>
      </c>
      <c r="F3" s="82"/>
      <c r="I3" s="7"/>
      <c r="J3" s="7"/>
      <c r="K3" s="7"/>
      <c r="L3" s="7"/>
    </row>
    <row r="4" spans="1:12" ht="21">
      <c r="A4" s="85"/>
      <c r="B4" s="80"/>
      <c r="C4" s="86"/>
      <c r="D4" s="86"/>
      <c r="E4" s="86"/>
      <c r="F4" s="82" t="s">
        <v>463</v>
      </c>
      <c r="I4" s="7"/>
      <c r="J4" s="7"/>
      <c r="K4" s="7"/>
      <c r="L4" s="7"/>
    </row>
    <row r="5" spans="1:12" ht="21">
      <c r="A5" s="85"/>
      <c r="B5" s="80"/>
      <c r="C5" s="86"/>
      <c r="D5" s="86"/>
      <c r="E5" s="86"/>
      <c r="F5" s="86"/>
      <c r="G5" s="86"/>
      <c r="H5" s="7"/>
      <c r="I5" s="7"/>
      <c r="J5" s="7"/>
      <c r="K5" s="7"/>
      <c r="L5" s="7"/>
    </row>
    <row r="6" spans="1:7" ht="20.25">
      <c r="A6" s="158" t="s">
        <v>571</v>
      </c>
      <c r="B6" s="158"/>
      <c r="C6" s="158"/>
      <c r="D6" s="158"/>
      <c r="E6" s="158"/>
      <c r="F6" s="158"/>
      <c r="G6" s="158"/>
    </row>
    <row r="8" spans="1:7" s="82" customFormat="1" ht="36">
      <c r="A8" s="87" t="s">
        <v>464</v>
      </c>
      <c r="B8" s="88" t="s">
        <v>465</v>
      </c>
      <c r="C8" s="88" t="s">
        <v>466</v>
      </c>
      <c r="D8" s="88" t="s">
        <v>467</v>
      </c>
      <c r="E8" s="88" t="s">
        <v>468</v>
      </c>
      <c r="F8" s="88" t="s">
        <v>469</v>
      </c>
      <c r="G8" s="88" t="s">
        <v>470</v>
      </c>
    </row>
    <row r="9" spans="1:7" s="91" customFormat="1" ht="15">
      <c r="A9" s="89" t="s">
        <v>471</v>
      </c>
      <c r="B9" s="90" t="s">
        <v>163</v>
      </c>
      <c r="C9" s="144" t="s">
        <v>101</v>
      </c>
      <c r="D9" s="94">
        <v>88289135410</v>
      </c>
      <c r="E9" s="94">
        <v>73181473273</v>
      </c>
      <c r="F9" s="94">
        <v>267172846807</v>
      </c>
      <c r="G9" s="94">
        <v>250698979018</v>
      </c>
    </row>
    <row r="10" spans="1:7" s="91" customFormat="1" ht="15">
      <c r="A10" s="92" t="s">
        <v>472</v>
      </c>
      <c r="B10" s="93" t="s">
        <v>164</v>
      </c>
      <c r="C10" s="145" t="s">
        <v>102</v>
      </c>
      <c r="D10" s="94">
        <v>520159388</v>
      </c>
      <c r="E10" s="94">
        <v>1125268031</v>
      </c>
      <c r="F10" s="94">
        <v>1185298079</v>
      </c>
      <c r="G10" s="94">
        <v>1919999203</v>
      </c>
    </row>
    <row r="11" spans="1:7" s="91" customFormat="1" ht="14.25">
      <c r="A11" s="95" t="s">
        <v>473</v>
      </c>
      <c r="B11" s="96" t="s">
        <v>166</v>
      </c>
      <c r="C11" s="145"/>
      <c r="D11" s="146">
        <v>87768976022</v>
      </c>
      <c r="E11" s="146">
        <v>72056205242</v>
      </c>
      <c r="F11" s="146">
        <v>265987548728</v>
      </c>
      <c r="G11" s="146">
        <v>248778979815</v>
      </c>
    </row>
    <row r="12" spans="1:7" s="91" customFormat="1" ht="15">
      <c r="A12" s="92" t="s">
        <v>474</v>
      </c>
      <c r="B12" s="93" t="s">
        <v>167</v>
      </c>
      <c r="C12" s="145" t="s">
        <v>103</v>
      </c>
      <c r="D12" s="94">
        <v>62159670938</v>
      </c>
      <c r="E12" s="94">
        <v>51620071505</v>
      </c>
      <c r="F12" s="94">
        <v>203948625627</v>
      </c>
      <c r="G12" s="94">
        <v>187606701803</v>
      </c>
    </row>
    <row r="13" spans="1:7" s="91" customFormat="1" ht="14.25">
      <c r="A13" s="95" t="s">
        <v>475</v>
      </c>
      <c r="B13" s="96" t="s">
        <v>168</v>
      </c>
      <c r="C13" s="145"/>
      <c r="D13" s="146">
        <f>+D11-D12</f>
        <v>25609305084</v>
      </c>
      <c r="E13" s="146">
        <f>+E11-E12</f>
        <v>20436133737</v>
      </c>
      <c r="F13" s="146">
        <f>+F11-F12</f>
        <v>62038923101</v>
      </c>
      <c r="G13" s="146">
        <f>+G11-G12</f>
        <v>61172278012</v>
      </c>
    </row>
    <row r="14" spans="1:7" s="91" customFormat="1" ht="15">
      <c r="A14" s="92" t="s">
        <v>476</v>
      </c>
      <c r="B14" s="93" t="s">
        <v>169</v>
      </c>
      <c r="C14" s="145"/>
      <c r="D14" s="94">
        <v>26914953</v>
      </c>
      <c r="E14" s="94">
        <v>49184816</v>
      </c>
      <c r="F14" s="94">
        <v>165239355</v>
      </c>
      <c r="G14" s="94">
        <v>154836301</v>
      </c>
    </row>
    <row r="15" spans="1:7" s="91" customFormat="1" ht="15">
      <c r="A15" s="92" t="s">
        <v>477</v>
      </c>
      <c r="B15" s="93" t="s">
        <v>170</v>
      </c>
      <c r="C15" s="145" t="s">
        <v>104</v>
      </c>
      <c r="D15" s="94">
        <v>2152062813</v>
      </c>
      <c r="E15" s="94">
        <v>1970557306</v>
      </c>
      <c r="F15" s="94">
        <v>8783670287</v>
      </c>
      <c r="G15" s="94">
        <v>9447087817</v>
      </c>
    </row>
    <row r="16" spans="1:7" s="91" customFormat="1" ht="15">
      <c r="A16" s="92" t="s">
        <v>478</v>
      </c>
      <c r="B16" s="93" t="s">
        <v>171</v>
      </c>
      <c r="C16" s="145"/>
      <c r="D16" s="94">
        <v>792062813</v>
      </c>
      <c r="E16" s="94">
        <v>857335200</v>
      </c>
      <c r="F16" s="94">
        <v>5320150633</v>
      </c>
      <c r="G16" s="94">
        <v>6001001925</v>
      </c>
    </row>
    <row r="17" spans="1:7" s="91" customFormat="1" ht="15">
      <c r="A17" s="92" t="s">
        <v>479</v>
      </c>
      <c r="B17" s="93" t="s">
        <v>172</v>
      </c>
      <c r="C17" s="145"/>
      <c r="D17" s="94">
        <v>5142870554</v>
      </c>
      <c r="E17" s="94">
        <v>3138476807</v>
      </c>
      <c r="F17" s="94">
        <v>10905688691</v>
      </c>
      <c r="G17" s="94">
        <v>9728106273</v>
      </c>
    </row>
    <row r="18" spans="1:7" s="91" customFormat="1" ht="15">
      <c r="A18" s="92" t="s">
        <v>480</v>
      </c>
      <c r="B18" s="93" t="s">
        <v>173</v>
      </c>
      <c r="C18" s="145"/>
      <c r="D18" s="94">
        <v>5557047186</v>
      </c>
      <c r="E18" s="94">
        <v>3924142194</v>
      </c>
      <c r="F18" s="94">
        <v>12824306823</v>
      </c>
      <c r="G18" s="94">
        <v>11658187024</v>
      </c>
    </row>
    <row r="19" spans="1:7" s="91" customFormat="1" ht="14.25">
      <c r="A19" s="95" t="s">
        <v>481</v>
      </c>
      <c r="B19" s="96" t="s">
        <v>174</v>
      </c>
      <c r="C19" s="145"/>
      <c r="D19" s="146">
        <v>12784239484</v>
      </c>
      <c r="E19" s="146">
        <v>11452142246</v>
      </c>
      <c r="F19" s="146">
        <v>29690496655</v>
      </c>
      <c r="G19" s="146">
        <v>30493733199</v>
      </c>
    </row>
    <row r="20" spans="1:7" s="91" customFormat="1" ht="15">
      <c r="A20" s="92" t="s">
        <v>482</v>
      </c>
      <c r="B20" s="93" t="s">
        <v>175</v>
      </c>
      <c r="C20" s="145" t="s">
        <v>105</v>
      </c>
      <c r="D20" s="94">
        <v>161254983</v>
      </c>
      <c r="E20" s="94">
        <v>65466351</v>
      </c>
      <c r="F20" s="94">
        <v>676330590</v>
      </c>
      <c r="G20" s="94">
        <v>1332633174</v>
      </c>
    </row>
    <row r="21" spans="1:7" s="91" customFormat="1" ht="14.25">
      <c r="A21" s="92" t="s">
        <v>483</v>
      </c>
      <c r="B21" s="93" t="s">
        <v>176</v>
      </c>
      <c r="C21" s="145"/>
      <c r="D21" s="146">
        <v>0</v>
      </c>
      <c r="E21" s="146">
        <v>0</v>
      </c>
      <c r="F21" s="146">
        <v>0</v>
      </c>
      <c r="G21" s="146">
        <v>0</v>
      </c>
    </row>
    <row r="22" spans="1:7" s="91" customFormat="1" ht="14.25">
      <c r="A22" s="95" t="s">
        <v>484</v>
      </c>
      <c r="B22" s="96" t="s">
        <v>177</v>
      </c>
      <c r="C22" s="145"/>
      <c r="D22" s="146">
        <v>161254983</v>
      </c>
      <c r="E22" s="146">
        <v>65466351</v>
      </c>
      <c r="F22" s="146">
        <v>676330590</v>
      </c>
      <c r="G22" s="146">
        <v>1332633174</v>
      </c>
    </row>
    <row r="23" spans="1:7" s="91" customFormat="1" ht="14.25">
      <c r="A23" s="92" t="s">
        <v>485</v>
      </c>
      <c r="B23" s="93" t="s">
        <v>486</v>
      </c>
      <c r="C23" s="145"/>
      <c r="D23" s="146"/>
      <c r="E23" s="146"/>
      <c r="F23" s="146"/>
      <c r="G23" s="146"/>
    </row>
    <row r="24" spans="1:7" s="91" customFormat="1" ht="14.25">
      <c r="A24" s="95" t="s">
        <v>487</v>
      </c>
      <c r="B24" s="96" t="s">
        <v>178</v>
      </c>
      <c r="C24" s="145"/>
      <c r="D24" s="146">
        <v>12945494467</v>
      </c>
      <c r="E24" s="146">
        <v>11517608597</v>
      </c>
      <c r="F24" s="146">
        <v>30366827245</v>
      </c>
      <c r="G24" s="146">
        <v>31826366373</v>
      </c>
    </row>
    <row r="25" spans="1:7" s="91" customFormat="1" ht="15">
      <c r="A25" s="92" t="s">
        <v>488</v>
      </c>
      <c r="B25" s="93" t="s">
        <v>179</v>
      </c>
      <c r="C25" s="145"/>
      <c r="D25" s="94">
        <v>2265461532</v>
      </c>
      <c r="E25" s="94">
        <v>475054047</v>
      </c>
      <c r="F25" s="94">
        <v>5314194768</v>
      </c>
      <c r="G25" s="94">
        <v>5610145574</v>
      </c>
    </row>
    <row r="26" spans="1:7" s="91" customFormat="1" ht="15">
      <c r="A26" s="92" t="s">
        <v>489</v>
      </c>
      <c r="B26" s="93" t="s">
        <v>180</v>
      </c>
      <c r="C26" s="145"/>
      <c r="D26" s="94">
        <v>0</v>
      </c>
      <c r="E26" s="94">
        <v>0</v>
      </c>
      <c r="F26" s="94">
        <v>0</v>
      </c>
      <c r="G26" s="94">
        <v>0</v>
      </c>
    </row>
    <row r="27" spans="1:7" s="91" customFormat="1" ht="14.25">
      <c r="A27" s="95" t="s">
        <v>490</v>
      </c>
      <c r="B27" s="96" t="s">
        <v>181</v>
      </c>
      <c r="C27" s="145"/>
      <c r="D27" s="146">
        <v>10680032935</v>
      </c>
      <c r="E27" s="146">
        <v>11042554550</v>
      </c>
      <c r="F27" s="146">
        <v>25052632477</v>
      </c>
      <c r="G27" s="146">
        <v>26216220799</v>
      </c>
    </row>
    <row r="28" spans="1:7" s="91" customFormat="1" ht="15">
      <c r="A28" s="92" t="s">
        <v>491</v>
      </c>
      <c r="B28" s="93" t="s">
        <v>291</v>
      </c>
      <c r="C28" s="145"/>
      <c r="D28" s="94"/>
      <c r="E28" s="94"/>
      <c r="F28" s="146"/>
      <c r="G28" s="94"/>
    </row>
    <row r="29" spans="1:7" s="91" customFormat="1" ht="15">
      <c r="A29" s="92" t="s">
        <v>492</v>
      </c>
      <c r="B29" s="93" t="s">
        <v>493</v>
      </c>
      <c r="C29" s="145"/>
      <c r="D29" s="94"/>
      <c r="E29" s="94"/>
      <c r="F29" s="94"/>
      <c r="G29" s="94"/>
    </row>
    <row r="30" spans="1:7" s="91" customFormat="1" ht="15">
      <c r="A30" s="97" t="s">
        <v>494</v>
      </c>
      <c r="B30" s="98" t="s">
        <v>182</v>
      </c>
      <c r="C30" s="145" t="s">
        <v>165</v>
      </c>
      <c r="D30" s="94">
        <f>D27/8000000</f>
        <v>1335.004116875</v>
      </c>
      <c r="E30" s="94">
        <f>E27/8000000</f>
        <v>1380.31931875</v>
      </c>
      <c r="F30" s="94">
        <v>3260</v>
      </c>
      <c r="G30" s="94">
        <f>G27/8000000</f>
        <v>3277.027599875</v>
      </c>
    </row>
    <row r="31" spans="1:7" ht="15.75">
      <c r="A31" s="9"/>
      <c r="B31" s="99"/>
      <c r="C31" s="9"/>
      <c r="D31" s="10"/>
      <c r="E31" s="10"/>
      <c r="F31" s="10"/>
      <c r="G31" s="10"/>
    </row>
    <row r="32" spans="1:7" ht="15.75">
      <c r="A32" s="11"/>
      <c r="B32" s="100"/>
      <c r="C32" s="11"/>
      <c r="D32" s="101"/>
      <c r="E32" s="101"/>
      <c r="F32" s="101"/>
      <c r="G32" s="101"/>
    </row>
    <row r="33" spans="1:7" s="107" customFormat="1" ht="12.75">
      <c r="A33" s="102"/>
      <c r="B33" s="103"/>
      <c r="C33" s="104"/>
      <c r="D33" s="154" t="s">
        <v>560</v>
      </c>
      <c r="E33" s="155"/>
      <c r="F33" s="155"/>
      <c r="G33" s="155"/>
    </row>
    <row r="34" spans="1:7" s="107" customFormat="1" ht="12.75">
      <c r="A34" s="103" t="s">
        <v>183</v>
      </c>
      <c r="B34" s="103"/>
      <c r="C34" s="102"/>
      <c r="D34" s="156" t="s">
        <v>495</v>
      </c>
      <c r="E34" s="157"/>
      <c r="F34" s="157"/>
      <c r="G34" s="157"/>
    </row>
    <row r="35" spans="1:7" s="107" customFormat="1" ht="12.75">
      <c r="A35" s="102"/>
      <c r="B35" s="103"/>
      <c r="C35" s="102"/>
      <c r="D35" s="109"/>
      <c r="E35" s="109"/>
      <c r="F35" s="109"/>
      <c r="G35" s="109"/>
    </row>
  </sheetData>
  <sheetProtection/>
  <mergeCells count="3">
    <mergeCell ref="D33:G33"/>
    <mergeCell ref="D34:G34"/>
    <mergeCell ref="A6:G6"/>
  </mergeCells>
  <printOptions/>
  <pageMargins left="0.006944444444444444" right="0.006944444444444444" top="0.013888888888888888" bottom="0.013888888888888888" header="0.006944444444444444" footer="0.00694444444444444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115"/>
  <sheetViews>
    <sheetView zoomScalePageLayoutView="0" workbookViewId="0" topLeftCell="A4">
      <selection activeCell="E12" sqref="E12"/>
    </sheetView>
  </sheetViews>
  <sheetFormatPr defaultColWidth="9.140625" defaultRowHeight="12.75"/>
  <cols>
    <col min="1" max="1" width="42.00390625" style="119" customWidth="1"/>
    <col min="2" max="2" width="8.421875" style="136" customWidth="1"/>
    <col min="3" max="3" width="8.140625" style="136" customWidth="1"/>
    <col min="4" max="4" width="20.8515625" style="137" customWidth="1"/>
    <col min="5" max="5" width="20.421875" style="137" customWidth="1"/>
    <col min="6" max="16384" width="9.140625" style="119" customWidth="1"/>
  </cols>
  <sheetData>
    <row r="1" spans="1:5" s="8" customFormat="1" ht="15">
      <c r="A1" s="2" t="s">
        <v>460</v>
      </c>
      <c r="B1" s="81"/>
      <c r="C1" s="81"/>
      <c r="E1" s="110" t="s">
        <v>160</v>
      </c>
    </row>
    <row r="2" spans="1:5" s="8" customFormat="1" ht="15.75">
      <c r="A2" s="4" t="s">
        <v>461</v>
      </c>
      <c r="B2" s="81"/>
      <c r="C2" s="81"/>
      <c r="E2" s="110" t="s">
        <v>561</v>
      </c>
    </row>
    <row r="3" spans="1:5" s="8" customFormat="1" ht="15.75">
      <c r="A3" s="83" t="s">
        <v>462</v>
      </c>
      <c r="B3" s="84"/>
      <c r="C3" s="84"/>
      <c r="E3" s="111"/>
    </row>
    <row r="4" spans="2:5" s="82" customFormat="1" ht="12">
      <c r="B4" s="112"/>
      <c r="C4" s="112"/>
      <c r="E4" s="110" t="s">
        <v>496</v>
      </c>
    </row>
    <row r="5" spans="1:5" s="82" customFormat="1" ht="27" customHeight="1">
      <c r="A5" s="158" t="s">
        <v>497</v>
      </c>
      <c r="B5" s="158"/>
      <c r="C5" s="158"/>
      <c r="D5" s="158"/>
      <c r="E5" s="158"/>
    </row>
    <row r="6" spans="2:5" s="82" customFormat="1" ht="12">
      <c r="B6" s="112"/>
      <c r="C6" s="112"/>
      <c r="D6" s="110"/>
      <c r="E6" s="110"/>
    </row>
    <row r="7" spans="1:5" s="115" customFormat="1" ht="25.5">
      <c r="A7" s="113" t="s">
        <v>464</v>
      </c>
      <c r="B7" s="113" t="s">
        <v>465</v>
      </c>
      <c r="C7" s="113" t="s">
        <v>466</v>
      </c>
      <c r="D7" s="114" t="s">
        <v>498</v>
      </c>
      <c r="E7" s="114" t="s">
        <v>499</v>
      </c>
    </row>
    <row r="8" spans="1:5" ht="12">
      <c r="A8" s="116" t="s">
        <v>500</v>
      </c>
      <c r="B8" s="117"/>
      <c r="C8" s="117"/>
      <c r="D8" s="118"/>
      <c r="E8" s="118"/>
    </row>
    <row r="9" spans="1:5" ht="12.75">
      <c r="A9" s="120" t="s">
        <v>501</v>
      </c>
      <c r="B9" s="121" t="s">
        <v>185</v>
      </c>
      <c r="C9" s="121"/>
      <c r="D9" s="122">
        <v>180636337325</v>
      </c>
      <c r="E9" s="122">
        <v>173867073361</v>
      </c>
    </row>
    <row r="10" spans="1:5" ht="12.75">
      <c r="A10" s="120" t="s">
        <v>502</v>
      </c>
      <c r="B10" s="121" t="s">
        <v>186</v>
      </c>
      <c r="C10" s="121" t="s">
        <v>86</v>
      </c>
      <c r="D10" s="122">
        <v>6563958499</v>
      </c>
      <c r="E10" s="122">
        <v>18008767802</v>
      </c>
    </row>
    <row r="11" spans="1:5" ht="12.75">
      <c r="A11" s="123" t="s">
        <v>503</v>
      </c>
      <c r="B11" s="124" t="s">
        <v>187</v>
      </c>
      <c r="C11" s="124"/>
      <c r="D11" s="125">
        <v>6563958499</v>
      </c>
      <c r="E11" s="125">
        <v>16008767802</v>
      </c>
    </row>
    <row r="12" spans="1:5" ht="12.75">
      <c r="A12" s="123" t="s">
        <v>504</v>
      </c>
      <c r="B12" s="124" t="s">
        <v>188</v>
      </c>
      <c r="C12" s="124"/>
      <c r="D12" s="125">
        <v>0</v>
      </c>
      <c r="E12" s="125">
        <v>2000000000</v>
      </c>
    </row>
    <row r="13" spans="1:5" ht="12.75">
      <c r="A13" s="120" t="s">
        <v>505</v>
      </c>
      <c r="B13" s="121" t="s">
        <v>189</v>
      </c>
      <c r="C13" s="121"/>
      <c r="D13" s="125">
        <v>0</v>
      </c>
      <c r="E13" s="125">
        <v>0</v>
      </c>
    </row>
    <row r="14" spans="1:5" ht="12.75">
      <c r="A14" s="123" t="s">
        <v>506</v>
      </c>
      <c r="B14" s="124" t="s">
        <v>190</v>
      </c>
      <c r="C14" s="124"/>
      <c r="D14" s="125">
        <v>0</v>
      </c>
      <c r="E14" s="125">
        <v>0</v>
      </c>
    </row>
    <row r="15" spans="1:5" ht="12.75">
      <c r="A15" s="123" t="s">
        <v>507</v>
      </c>
      <c r="B15" s="124" t="s">
        <v>191</v>
      </c>
      <c r="C15" s="124"/>
      <c r="D15" s="125">
        <v>0</v>
      </c>
      <c r="E15" s="125">
        <v>0</v>
      </c>
    </row>
    <row r="16" spans="1:5" ht="12.75">
      <c r="A16" s="120" t="s">
        <v>508</v>
      </c>
      <c r="B16" s="121" t="s">
        <v>192</v>
      </c>
      <c r="C16" s="128"/>
      <c r="D16" s="122">
        <v>49877978716</v>
      </c>
      <c r="E16" s="122">
        <v>27412876207</v>
      </c>
    </row>
    <row r="17" spans="1:5" ht="12.75">
      <c r="A17" s="123" t="s">
        <v>509</v>
      </c>
      <c r="B17" s="124" t="s">
        <v>193</v>
      </c>
      <c r="C17" s="128"/>
      <c r="D17" s="125">
        <v>41407663463</v>
      </c>
      <c r="E17" s="125">
        <v>17081608686</v>
      </c>
    </row>
    <row r="18" spans="1:5" ht="12.75">
      <c r="A18" s="123" t="s">
        <v>510</v>
      </c>
      <c r="B18" s="124" t="s">
        <v>194</v>
      </c>
      <c r="C18" s="128"/>
      <c r="D18" s="125">
        <v>8430371527</v>
      </c>
      <c r="E18" s="125">
        <v>9751818649</v>
      </c>
    </row>
    <row r="19" spans="1:5" ht="12.75">
      <c r="A19" s="123" t="s">
        <v>511</v>
      </c>
      <c r="B19" s="124" t="s">
        <v>195</v>
      </c>
      <c r="C19" s="128"/>
      <c r="D19" s="125">
        <v>0</v>
      </c>
      <c r="E19" s="125">
        <v>0</v>
      </c>
    </row>
    <row r="20" spans="1:5" ht="12.75">
      <c r="A20" s="123" t="s">
        <v>512</v>
      </c>
      <c r="B20" s="124" t="s">
        <v>196</v>
      </c>
      <c r="C20" s="128"/>
      <c r="D20" s="125">
        <v>0</v>
      </c>
      <c r="E20" s="125">
        <v>0</v>
      </c>
    </row>
    <row r="21" spans="1:5" ht="12.75">
      <c r="A21" s="123" t="s">
        <v>513</v>
      </c>
      <c r="B21" s="124" t="s">
        <v>197</v>
      </c>
      <c r="C21" s="128" t="s">
        <v>87</v>
      </c>
      <c r="D21" s="125">
        <v>287978000</v>
      </c>
      <c r="E21" s="125">
        <v>827483146</v>
      </c>
    </row>
    <row r="22" spans="1:5" ht="12.75">
      <c r="A22" s="123" t="s">
        <v>514</v>
      </c>
      <c r="B22" s="124" t="s">
        <v>198</v>
      </c>
      <c r="C22" s="128" t="s">
        <v>88</v>
      </c>
      <c r="D22" s="125">
        <v>-248034274</v>
      </c>
      <c r="E22" s="125">
        <v>-248034274</v>
      </c>
    </row>
    <row r="23" spans="1:5" s="126" customFormat="1" ht="12.75">
      <c r="A23" s="123" t="s">
        <v>515</v>
      </c>
      <c r="B23" s="124" t="s">
        <v>199</v>
      </c>
      <c r="C23" s="128"/>
      <c r="D23" s="125">
        <v>117260227294</v>
      </c>
      <c r="E23" s="125">
        <v>122325576683</v>
      </c>
    </row>
    <row r="24" spans="1:5" ht="12.75">
      <c r="A24" s="123" t="s">
        <v>516</v>
      </c>
      <c r="B24" s="124" t="s">
        <v>200</v>
      </c>
      <c r="C24" s="128" t="s">
        <v>89</v>
      </c>
      <c r="D24" s="125">
        <v>118260227294</v>
      </c>
      <c r="E24" s="125">
        <v>122325576683</v>
      </c>
    </row>
    <row r="25" spans="1:5" ht="12.75">
      <c r="A25" s="123" t="s">
        <v>517</v>
      </c>
      <c r="B25" s="124" t="s">
        <v>201</v>
      </c>
      <c r="C25" s="128"/>
      <c r="D25" s="125">
        <v>-1000000000</v>
      </c>
      <c r="E25" s="125">
        <v>0</v>
      </c>
    </row>
    <row r="26" spans="1:5" ht="12.75">
      <c r="A26" s="120" t="s">
        <v>518</v>
      </c>
      <c r="B26" s="121" t="s">
        <v>202</v>
      </c>
      <c r="C26" s="128"/>
      <c r="D26" s="122">
        <v>6934172816</v>
      </c>
      <c r="E26" s="122">
        <v>6119852669</v>
      </c>
    </row>
    <row r="27" spans="1:5" ht="12.75">
      <c r="A27" s="123" t="s">
        <v>519</v>
      </c>
      <c r="B27" s="124" t="s">
        <v>203</v>
      </c>
      <c r="C27" s="128" t="s">
        <v>90</v>
      </c>
      <c r="D27" s="125">
        <v>6440036419</v>
      </c>
      <c r="E27" s="125">
        <v>6047852669</v>
      </c>
    </row>
    <row r="28" spans="1:5" ht="12.75">
      <c r="A28" s="123" t="s">
        <v>520</v>
      </c>
      <c r="B28" s="124" t="s">
        <v>204</v>
      </c>
      <c r="C28" s="128"/>
      <c r="D28" s="125">
        <v>2385600</v>
      </c>
      <c r="E28" s="125">
        <v>0</v>
      </c>
    </row>
    <row r="29" spans="1:5" ht="12.75">
      <c r="A29" s="123" t="s">
        <v>521</v>
      </c>
      <c r="B29" s="124" t="s">
        <v>205</v>
      </c>
      <c r="C29" s="128"/>
      <c r="D29" s="125">
        <v>0</v>
      </c>
      <c r="E29" s="125">
        <v>0</v>
      </c>
    </row>
    <row r="30" spans="1:5" ht="12.75">
      <c r="A30" s="123" t="s">
        <v>522</v>
      </c>
      <c r="B30" s="124" t="s">
        <v>206</v>
      </c>
      <c r="C30" s="128"/>
      <c r="D30" s="125">
        <v>491750797</v>
      </c>
      <c r="E30" s="125">
        <v>72000000</v>
      </c>
    </row>
    <row r="31" spans="1:5" ht="12.75">
      <c r="A31" s="120" t="s">
        <v>523</v>
      </c>
      <c r="B31" s="121" t="s">
        <v>207</v>
      </c>
      <c r="C31" s="128"/>
      <c r="D31" s="122">
        <v>38658570506</v>
      </c>
      <c r="E31" s="122">
        <v>39816435458</v>
      </c>
    </row>
    <row r="32" spans="1:5" ht="12.75">
      <c r="A32" s="120" t="s">
        <v>524</v>
      </c>
      <c r="B32" s="121" t="s">
        <v>208</v>
      </c>
      <c r="C32" s="128"/>
      <c r="D32" s="125">
        <v>0</v>
      </c>
      <c r="E32" s="125">
        <v>0</v>
      </c>
    </row>
    <row r="33" spans="1:5" ht="12.75">
      <c r="A33" s="123" t="s">
        <v>525</v>
      </c>
      <c r="B33" s="124" t="s">
        <v>209</v>
      </c>
      <c r="C33" s="128"/>
      <c r="D33" s="125">
        <v>0</v>
      </c>
      <c r="E33" s="125">
        <v>0</v>
      </c>
    </row>
    <row r="34" spans="1:5" ht="12.75">
      <c r="A34" s="123" t="s">
        <v>526</v>
      </c>
      <c r="B34" s="124" t="s">
        <v>210</v>
      </c>
      <c r="C34" s="128"/>
      <c r="D34" s="125">
        <v>0</v>
      </c>
      <c r="E34" s="125">
        <v>0</v>
      </c>
    </row>
    <row r="35" spans="1:5" ht="12.75">
      <c r="A35" s="123" t="s">
        <v>527</v>
      </c>
      <c r="B35" s="124" t="s">
        <v>211</v>
      </c>
      <c r="C35" s="128"/>
      <c r="D35" s="125">
        <v>0</v>
      </c>
      <c r="E35" s="125">
        <v>0</v>
      </c>
    </row>
    <row r="36" spans="1:5" ht="12.75">
      <c r="A36" s="123" t="s">
        <v>528</v>
      </c>
      <c r="B36" s="124" t="s">
        <v>212</v>
      </c>
      <c r="C36" s="128"/>
      <c r="D36" s="125">
        <v>0</v>
      </c>
      <c r="E36" s="125">
        <v>0</v>
      </c>
    </row>
    <row r="37" spans="1:5" ht="12.75">
      <c r="A37" s="123" t="s">
        <v>529</v>
      </c>
      <c r="B37" s="124" t="s">
        <v>213</v>
      </c>
      <c r="C37" s="128"/>
      <c r="D37" s="125">
        <v>0</v>
      </c>
      <c r="E37" s="125">
        <v>0</v>
      </c>
    </row>
    <row r="38" spans="1:5" ht="12.75">
      <c r="A38" s="120" t="s">
        <v>530</v>
      </c>
      <c r="B38" s="121" t="s">
        <v>214</v>
      </c>
      <c r="C38" s="128"/>
      <c r="D38" s="122">
        <v>84169581</v>
      </c>
      <c r="E38" s="122">
        <v>52008524</v>
      </c>
    </row>
    <row r="39" spans="1:5" ht="12.75">
      <c r="A39" s="120" t="s">
        <v>531</v>
      </c>
      <c r="B39" s="121" t="s">
        <v>215</v>
      </c>
      <c r="C39" s="128" t="s">
        <v>91</v>
      </c>
      <c r="D39" s="122">
        <v>84169581</v>
      </c>
      <c r="E39" s="122">
        <v>52008524</v>
      </c>
    </row>
    <row r="40" spans="1:5" ht="12.75">
      <c r="A40" s="123" t="s">
        <v>532</v>
      </c>
      <c r="B40" s="124" t="s">
        <v>216</v>
      </c>
      <c r="C40" s="128"/>
      <c r="D40" s="125">
        <v>2401267689</v>
      </c>
      <c r="E40" s="125">
        <v>2303211689</v>
      </c>
    </row>
    <row r="41" spans="1:5" ht="12.75">
      <c r="A41" s="123" t="s">
        <v>533</v>
      </c>
      <c r="B41" s="124" t="s">
        <v>217</v>
      </c>
      <c r="C41" s="128"/>
      <c r="D41" s="125">
        <v>-2317098108</v>
      </c>
      <c r="E41" s="125">
        <v>-2251203165</v>
      </c>
    </row>
    <row r="42" spans="1:5" ht="12.75">
      <c r="A42" s="120" t="s">
        <v>534</v>
      </c>
      <c r="B42" s="121" t="s">
        <v>218</v>
      </c>
      <c r="C42" s="128"/>
      <c r="D42" s="125">
        <v>0</v>
      </c>
      <c r="E42" s="125">
        <v>0</v>
      </c>
    </row>
    <row r="43" spans="1:5" ht="12.75">
      <c r="A43" s="123" t="s">
        <v>532</v>
      </c>
      <c r="B43" s="124" t="s">
        <v>219</v>
      </c>
      <c r="C43" s="128"/>
      <c r="D43" s="125">
        <v>0</v>
      </c>
      <c r="E43" s="125">
        <v>0</v>
      </c>
    </row>
    <row r="44" spans="1:5" ht="12.75">
      <c r="A44" s="123" t="s">
        <v>533</v>
      </c>
      <c r="B44" s="124" t="s">
        <v>220</v>
      </c>
      <c r="C44" s="128"/>
      <c r="D44" s="125">
        <v>0</v>
      </c>
      <c r="E44" s="125">
        <v>0</v>
      </c>
    </row>
    <row r="45" spans="1:5" ht="12.75">
      <c r="A45" s="120" t="s">
        <v>535</v>
      </c>
      <c r="B45" s="121" t="s">
        <v>221</v>
      </c>
      <c r="C45" s="128"/>
      <c r="D45" s="125">
        <v>0</v>
      </c>
      <c r="E45" s="125">
        <v>0</v>
      </c>
    </row>
    <row r="46" spans="1:5" ht="12.75">
      <c r="A46" s="123" t="s">
        <v>532</v>
      </c>
      <c r="B46" s="124" t="s">
        <v>222</v>
      </c>
      <c r="C46" s="128"/>
      <c r="D46" s="125">
        <v>0</v>
      </c>
      <c r="E46" s="125">
        <v>0</v>
      </c>
    </row>
    <row r="47" spans="1:5" ht="12.75">
      <c r="A47" s="123" t="s">
        <v>533</v>
      </c>
      <c r="B47" s="124" t="s">
        <v>223</v>
      </c>
      <c r="C47" s="128"/>
      <c r="D47" s="125">
        <v>0</v>
      </c>
      <c r="E47" s="125">
        <v>0</v>
      </c>
    </row>
    <row r="48" spans="1:5" ht="12.75">
      <c r="A48" s="123" t="s">
        <v>536</v>
      </c>
      <c r="B48" s="124" t="s">
        <v>224</v>
      </c>
      <c r="C48" s="128"/>
      <c r="D48" s="125">
        <v>0</v>
      </c>
      <c r="E48" s="125">
        <v>0</v>
      </c>
    </row>
    <row r="49" spans="1:5" ht="12.75">
      <c r="A49" s="120" t="s">
        <v>537</v>
      </c>
      <c r="B49" s="121" t="s">
        <v>225</v>
      </c>
      <c r="C49" s="128"/>
      <c r="D49" s="125">
        <v>0</v>
      </c>
      <c r="E49" s="125">
        <v>0</v>
      </c>
    </row>
    <row r="50" spans="1:5" ht="12.75">
      <c r="A50" s="123" t="s">
        <v>532</v>
      </c>
      <c r="B50" s="124" t="s">
        <v>226</v>
      </c>
      <c r="C50" s="128"/>
      <c r="D50" s="125">
        <v>0</v>
      </c>
      <c r="E50" s="125">
        <v>0</v>
      </c>
    </row>
    <row r="51" spans="1:5" ht="12.75">
      <c r="A51" s="123" t="s">
        <v>533</v>
      </c>
      <c r="B51" s="124" t="s">
        <v>227</v>
      </c>
      <c r="C51" s="128"/>
      <c r="D51" s="125">
        <v>0</v>
      </c>
      <c r="E51" s="125">
        <v>0</v>
      </c>
    </row>
    <row r="52" spans="1:5" ht="12.75">
      <c r="A52" s="120" t="s">
        <v>538</v>
      </c>
      <c r="B52" s="121" t="s">
        <v>228</v>
      </c>
      <c r="C52" s="128"/>
      <c r="D52" s="122">
        <v>36880463275</v>
      </c>
      <c r="E52" s="122">
        <v>36880463275</v>
      </c>
    </row>
    <row r="53" spans="1:5" ht="12.75">
      <c r="A53" s="123" t="s">
        <v>539</v>
      </c>
      <c r="B53" s="124" t="s">
        <v>229</v>
      </c>
      <c r="C53" s="128"/>
      <c r="D53" s="125">
        <v>0</v>
      </c>
      <c r="E53" s="125">
        <v>0</v>
      </c>
    </row>
    <row r="54" spans="1:5" ht="12.75">
      <c r="A54" s="123" t="s">
        <v>540</v>
      </c>
      <c r="B54" s="124" t="s">
        <v>230</v>
      </c>
      <c r="C54" s="128" t="s">
        <v>92</v>
      </c>
      <c r="D54" s="125">
        <v>38108680000</v>
      </c>
      <c r="E54" s="125">
        <v>38108680000</v>
      </c>
    </row>
    <row r="55" spans="1:5" ht="12.75">
      <c r="A55" s="123" t="s">
        <v>541</v>
      </c>
      <c r="B55" s="124" t="s">
        <v>231</v>
      </c>
      <c r="C55" s="128" t="s">
        <v>93</v>
      </c>
      <c r="D55" s="125">
        <v>770000000</v>
      </c>
      <c r="E55" s="125">
        <v>770000000</v>
      </c>
    </row>
    <row r="56" spans="1:5" ht="12.75">
      <c r="A56" s="123" t="s">
        <v>542</v>
      </c>
      <c r="B56" s="124" t="s">
        <v>232</v>
      </c>
      <c r="C56" s="128" t="s">
        <v>94</v>
      </c>
      <c r="D56" s="125">
        <v>-1998216725</v>
      </c>
      <c r="E56" s="125">
        <v>-1998216725</v>
      </c>
    </row>
    <row r="57" spans="1:5" ht="12.75">
      <c r="A57" s="120" t="s">
        <v>543</v>
      </c>
      <c r="B57" s="121" t="s">
        <v>233</v>
      </c>
      <c r="C57" s="128"/>
      <c r="D57" s="122">
        <v>1693937650</v>
      </c>
      <c r="E57" s="122">
        <v>2883963659</v>
      </c>
    </row>
    <row r="58" spans="1:5" ht="12.75">
      <c r="A58" s="123" t="s">
        <v>544</v>
      </c>
      <c r="B58" s="124" t="s">
        <v>234</v>
      </c>
      <c r="C58" s="128" t="s">
        <v>95</v>
      </c>
      <c r="D58" s="125">
        <v>1693937650</v>
      </c>
      <c r="E58" s="125">
        <v>2883963659</v>
      </c>
    </row>
    <row r="59" spans="1:5" ht="12.75">
      <c r="A59" s="123" t="s">
        <v>545</v>
      </c>
      <c r="B59" s="124" t="s">
        <v>235</v>
      </c>
      <c r="C59" s="128"/>
      <c r="D59" s="125">
        <v>0</v>
      </c>
      <c r="E59" s="125">
        <v>0</v>
      </c>
    </row>
    <row r="60" spans="1:5" ht="12.75">
      <c r="A60" s="123" t="s">
        <v>546</v>
      </c>
      <c r="B60" s="124" t="s">
        <v>236</v>
      </c>
      <c r="C60" s="128"/>
      <c r="D60" s="125">
        <v>0</v>
      </c>
      <c r="E60" s="125"/>
    </row>
    <row r="61" spans="1:5" s="129" customFormat="1" ht="12.75">
      <c r="A61" s="127" t="s">
        <v>0</v>
      </c>
      <c r="B61" s="128" t="s">
        <v>1</v>
      </c>
      <c r="C61" s="128"/>
      <c r="E61" s="125">
        <v>0</v>
      </c>
    </row>
    <row r="62" spans="1:5" ht="12.75">
      <c r="A62" s="120" t="s">
        <v>2</v>
      </c>
      <c r="B62" s="121" t="s">
        <v>237</v>
      </c>
      <c r="C62" s="128"/>
      <c r="D62" s="122">
        <v>219294907831</v>
      </c>
      <c r="E62" s="122">
        <v>213683508819</v>
      </c>
    </row>
    <row r="63" spans="1:5" ht="12.75">
      <c r="A63" s="120" t="s">
        <v>3</v>
      </c>
      <c r="B63" s="121"/>
      <c r="C63" s="128"/>
      <c r="D63" s="122">
        <v>0</v>
      </c>
      <c r="E63" s="122">
        <v>0</v>
      </c>
    </row>
    <row r="64" spans="1:5" ht="12.75">
      <c r="A64" s="120" t="s">
        <v>4</v>
      </c>
      <c r="B64" s="121" t="s">
        <v>238</v>
      </c>
      <c r="C64" s="128"/>
      <c r="D64" s="122">
        <v>96246992246</v>
      </c>
      <c r="E64" s="122">
        <v>115688225711</v>
      </c>
    </row>
    <row r="65" spans="1:5" ht="12.75">
      <c r="A65" s="120" t="s">
        <v>5</v>
      </c>
      <c r="B65" s="121" t="s">
        <v>239</v>
      </c>
      <c r="C65" s="128"/>
      <c r="D65" s="122">
        <v>96065552940</v>
      </c>
      <c r="E65" s="122">
        <v>115548835831</v>
      </c>
    </row>
    <row r="66" spans="1:5" ht="12.75">
      <c r="A66" s="123" t="s">
        <v>6</v>
      </c>
      <c r="B66" s="124" t="s">
        <v>240</v>
      </c>
      <c r="C66" s="128" t="s">
        <v>97</v>
      </c>
      <c r="D66" s="125">
        <v>29627972067</v>
      </c>
      <c r="E66" s="125">
        <v>40025000000</v>
      </c>
    </row>
    <row r="67" spans="1:5" ht="12.75">
      <c r="A67" s="123" t="s">
        <v>7</v>
      </c>
      <c r="B67" s="124" t="s">
        <v>241</v>
      </c>
      <c r="C67" s="128"/>
      <c r="D67" s="125">
        <v>40413197723</v>
      </c>
      <c r="E67" s="125">
        <v>47392606393</v>
      </c>
    </row>
    <row r="68" spans="1:5" ht="12.75">
      <c r="A68" s="123" t="s">
        <v>8</v>
      </c>
      <c r="B68" s="124" t="s">
        <v>242</v>
      </c>
      <c r="C68" s="128"/>
      <c r="D68" s="125">
        <v>6815102240</v>
      </c>
      <c r="E68" s="125">
        <v>1061943508</v>
      </c>
    </row>
    <row r="69" spans="1:5" ht="12.75">
      <c r="A69" s="123" t="s">
        <v>9</v>
      </c>
      <c r="B69" s="124" t="s">
        <v>243</v>
      </c>
      <c r="C69" s="128" t="s">
        <v>98</v>
      </c>
      <c r="D69" s="125">
        <v>5383716112</v>
      </c>
      <c r="E69" s="125">
        <v>6959799341</v>
      </c>
    </row>
    <row r="70" spans="1:5" ht="12.75">
      <c r="A70" s="123" t="s">
        <v>10</v>
      </c>
      <c r="B70" s="124" t="s">
        <v>244</v>
      </c>
      <c r="C70" s="128"/>
      <c r="D70" s="125">
        <v>4088812489</v>
      </c>
      <c r="E70" s="125">
        <v>2848073499</v>
      </c>
    </row>
    <row r="71" spans="1:5" ht="12.75">
      <c r="A71" s="123" t="s">
        <v>11</v>
      </c>
      <c r="B71" s="124" t="s">
        <v>245</v>
      </c>
      <c r="C71" s="128" t="s">
        <v>99</v>
      </c>
      <c r="D71" s="125">
        <v>6490468588</v>
      </c>
      <c r="E71" s="125">
        <v>0</v>
      </c>
    </row>
    <row r="72" spans="1:5" ht="12.75">
      <c r="A72" s="123" t="s">
        <v>12</v>
      </c>
      <c r="B72" s="124" t="s">
        <v>246</v>
      </c>
      <c r="C72" s="128"/>
      <c r="D72" s="125">
        <v>0</v>
      </c>
      <c r="E72" s="125">
        <v>0</v>
      </c>
    </row>
    <row r="73" spans="1:5" ht="12.75">
      <c r="A73" s="123" t="s">
        <v>13</v>
      </c>
      <c r="B73" s="124" t="s">
        <v>247</v>
      </c>
      <c r="C73" s="128"/>
      <c r="D73" s="125">
        <v>0</v>
      </c>
      <c r="E73" s="125">
        <v>0</v>
      </c>
    </row>
    <row r="74" spans="1:5" ht="12.75">
      <c r="A74" s="123" t="s">
        <v>14</v>
      </c>
      <c r="B74" s="124" t="s">
        <v>248</v>
      </c>
      <c r="C74" s="128"/>
      <c r="D74" s="125">
        <v>671584819</v>
      </c>
      <c r="E74" s="125">
        <v>13417202188</v>
      </c>
    </row>
    <row r="75" spans="1:5" ht="12.75">
      <c r="A75" s="123" t="s">
        <v>15</v>
      </c>
      <c r="B75" s="124" t="s">
        <v>249</v>
      </c>
      <c r="C75" s="128"/>
      <c r="D75" s="125">
        <v>0</v>
      </c>
      <c r="E75" s="125">
        <v>0</v>
      </c>
    </row>
    <row r="76" spans="1:5" ht="12.75">
      <c r="A76" s="123" t="s">
        <v>16</v>
      </c>
      <c r="B76" s="124" t="s">
        <v>250</v>
      </c>
      <c r="C76" s="128"/>
      <c r="D76" s="125">
        <v>2574698902</v>
      </c>
      <c r="E76" s="125">
        <v>3844210902</v>
      </c>
    </row>
    <row r="77" spans="1:5" ht="12.75">
      <c r="A77" s="120" t="s">
        <v>17</v>
      </c>
      <c r="B77" s="121" t="s">
        <v>251</v>
      </c>
      <c r="C77" s="128"/>
      <c r="D77" s="122">
        <v>181439306</v>
      </c>
      <c r="E77" s="122">
        <v>139389880</v>
      </c>
    </row>
    <row r="78" spans="1:5" ht="12.75">
      <c r="A78" s="123" t="s">
        <v>18</v>
      </c>
      <c r="B78" s="124" t="s">
        <v>252</v>
      </c>
      <c r="C78" s="128"/>
      <c r="D78" s="125">
        <v>0</v>
      </c>
      <c r="E78" s="125">
        <v>0</v>
      </c>
    </row>
    <row r="79" spans="1:5" ht="12.75">
      <c r="A79" s="123" t="s">
        <v>19</v>
      </c>
      <c r="B79" s="124" t="s">
        <v>253</v>
      </c>
      <c r="C79" s="128"/>
      <c r="D79" s="125">
        <v>0</v>
      </c>
      <c r="E79" s="122">
        <v>0</v>
      </c>
    </row>
    <row r="80" spans="1:5" ht="12.75">
      <c r="A80" s="123" t="s">
        <v>20</v>
      </c>
      <c r="B80" s="124" t="s">
        <v>254</v>
      </c>
      <c r="C80" s="128"/>
      <c r="D80" s="125">
        <v>0</v>
      </c>
      <c r="E80" s="125">
        <v>0</v>
      </c>
    </row>
    <row r="81" spans="1:5" ht="12.75">
      <c r="A81" s="123" t="s">
        <v>21</v>
      </c>
      <c r="B81" s="124" t="s">
        <v>255</v>
      </c>
      <c r="C81" s="128"/>
      <c r="D81" s="125">
        <v>0</v>
      </c>
      <c r="E81" s="125">
        <v>0</v>
      </c>
    </row>
    <row r="82" spans="1:5" ht="12.75">
      <c r="A82" s="123" t="s">
        <v>22</v>
      </c>
      <c r="B82" s="124" t="s">
        <v>256</v>
      </c>
      <c r="C82" s="128"/>
      <c r="D82" s="125">
        <v>0</v>
      </c>
      <c r="E82" s="125">
        <v>0</v>
      </c>
    </row>
    <row r="83" spans="1:5" ht="12.75">
      <c r="A83" s="123" t="s">
        <v>23</v>
      </c>
      <c r="B83" s="124" t="s">
        <v>257</v>
      </c>
      <c r="C83" s="128"/>
      <c r="D83" s="125">
        <v>181439306</v>
      </c>
      <c r="E83" s="125">
        <v>139389880</v>
      </c>
    </row>
    <row r="84" spans="1:5" ht="12.75">
      <c r="A84" s="123" t="s">
        <v>24</v>
      </c>
      <c r="B84" s="124" t="s">
        <v>258</v>
      </c>
      <c r="C84" s="128"/>
      <c r="D84" s="125">
        <v>0</v>
      </c>
      <c r="E84" s="125">
        <v>0</v>
      </c>
    </row>
    <row r="85" spans="1:5" ht="12.75">
      <c r="A85" s="123" t="s">
        <v>25</v>
      </c>
      <c r="B85" s="124" t="s">
        <v>259</v>
      </c>
      <c r="C85" s="128"/>
      <c r="D85" s="125">
        <v>0</v>
      </c>
      <c r="E85" s="125">
        <v>0</v>
      </c>
    </row>
    <row r="86" spans="1:5" ht="12.75">
      <c r="A86" s="123" t="s">
        <v>26</v>
      </c>
      <c r="B86" s="124" t="s">
        <v>260</v>
      </c>
      <c r="C86" s="128"/>
      <c r="D86" s="125">
        <v>0</v>
      </c>
      <c r="E86" s="125">
        <v>0</v>
      </c>
    </row>
    <row r="87" spans="1:5" ht="12.75">
      <c r="A87" s="120" t="s">
        <v>27</v>
      </c>
      <c r="B87" s="121" t="s">
        <v>261</v>
      </c>
      <c r="C87" s="128"/>
      <c r="D87" s="122">
        <v>123047915585</v>
      </c>
      <c r="E87" s="122">
        <v>97995283108</v>
      </c>
    </row>
    <row r="88" spans="1:5" ht="12.75">
      <c r="A88" s="120" t="s">
        <v>28</v>
      </c>
      <c r="B88" s="121" t="s">
        <v>262</v>
      </c>
      <c r="C88" s="128" t="s">
        <v>100</v>
      </c>
      <c r="D88" s="122">
        <v>123047915585</v>
      </c>
      <c r="E88" s="122">
        <v>97995283108</v>
      </c>
    </row>
    <row r="89" spans="1:5" ht="12.75">
      <c r="A89" s="123" t="s">
        <v>29</v>
      </c>
      <c r="B89" s="124" t="s">
        <v>263</v>
      </c>
      <c r="C89" s="128"/>
      <c r="D89" s="122">
        <v>80000000000</v>
      </c>
      <c r="E89" s="122">
        <v>80000000000</v>
      </c>
    </row>
    <row r="90" spans="1:5" ht="12.75">
      <c r="A90" s="123" t="s">
        <v>30</v>
      </c>
      <c r="B90" s="124" t="s">
        <v>264</v>
      </c>
      <c r="C90" s="128"/>
      <c r="D90" s="125">
        <v>0</v>
      </c>
      <c r="E90" s="125">
        <v>0</v>
      </c>
    </row>
    <row r="91" spans="1:5" ht="12.75">
      <c r="A91" s="123" t="s">
        <v>31</v>
      </c>
      <c r="B91" s="124" t="s">
        <v>265</v>
      </c>
      <c r="C91" s="128"/>
      <c r="D91" s="125">
        <v>440972759</v>
      </c>
      <c r="E91" s="125">
        <v>440972759</v>
      </c>
    </row>
    <row r="92" spans="1:5" ht="12.75">
      <c r="A92" s="123" t="s">
        <v>32</v>
      </c>
      <c r="B92" s="124" t="s">
        <v>266</v>
      </c>
      <c r="C92" s="128"/>
      <c r="D92" s="125">
        <v>0</v>
      </c>
      <c r="E92" s="125">
        <v>0</v>
      </c>
    </row>
    <row r="93" spans="1:5" ht="12.75">
      <c r="A93" s="123" t="s">
        <v>33</v>
      </c>
      <c r="B93" s="124" t="s">
        <v>267</v>
      </c>
      <c r="C93" s="128"/>
      <c r="D93" s="125">
        <v>0</v>
      </c>
      <c r="E93" s="125">
        <v>0</v>
      </c>
    </row>
    <row r="94" spans="1:5" ht="12.75">
      <c r="A94" s="123" t="s">
        <v>34</v>
      </c>
      <c r="B94" s="124" t="s">
        <v>268</v>
      </c>
      <c r="C94" s="128"/>
      <c r="D94" s="125">
        <v>0</v>
      </c>
      <c r="E94" s="125">
        <v>0</v>
      </c>
    </row>
    <row r="95" spans="1:5" ht="12.75">
      <c r="A95" s="123" t="s">
        <v>35</v>
      </c>
      <c r="B95" s="124" t="s">
        <v>269</v>
      </c>
      <c r="C95" s="128"/>
      <c r="D95" s="125">
        <v>5686057428</v>
      </c>
      <c r="E95" s="125">
        <v>5686057428</v>
      </c>
    </row>
    <row r="96" spans="1:5" ht="12.75">
      <c r="A96" s="123" t="s">
        <v>36</v>
      </c>
      <c r="B96" s="124" t="s">
        <v>270</v>
      </c>
      <c r="C96" s="128"/>
      <c r="D96" s="125">
        <v>4595966014</v>
      </c>
      <c r="E96" s="125">
        <v>4595966014</v>
      </c>
    </row>
    <row r="97" spans="1:5" ht="12.75">
      <c r="A97" s="123" t="s">
        <v>37</v>
      </c>
      <c r="B97" s="124" t="s">
        <v>271</v>
      </c>
      <c r="C97" s="128"/>
      <c r="D97" s="125">
        <v>0</v>
      </c>
      <c r="E97" s="125">
        <v>0</v>
      </c>
    </row>
    <row r="98" spans="1:5" ht="12.75">
      <c r="A98" s="123" t="s">
        <v>38</v>
      </c>
      <c r="B98" s="124" t="s">
        <v>272</v>
      </c>
      <c r="C98" s="128"/>
      <c r="D98" s="125">
        <v>32324919384</v>
      </c>
      <c r="E98" s="125">
        <v>7272286907</v>
      </c>
    </row>
    <row r="99" spans="1:5" ht="12.75">
      <c r="A99" s="123" t="s">
        <v>39</v>
      </c>
      <c r="B99" s="124" t="s">
        <v>273</v>
      </c>
      <c r="C99" s="128"/>
      <c r="D99" s="125">
        <v>0</v>
      </c>
      <c r="E99" s="125">
        <v>0</v>
      </c>
    </row>
    <row r="100" spans="1:5" ht="12.75">
      <c r="A100" s="123" t="s">
        <v>40</v>
      </c>
      <c r="B100" s="124" t="s">
        <v>274</v>
      </c>
      <c r="C100" s="128"/>
      <c r="D100" s="125">
        <v>0</v>
      </c>
      <c r="E100" s="125">
        <v>0</v>
      </c>
    </row>
    <row r="101" spans="1:5" ht="12.75">
      <c r="A101" s="120" t="s">
        <v>41</v>
      </c>
      <c r="B101" s="121" t="s">
        <v>275</v>
      </c>
      <c r="C101" s="128"/>
      <c r="D101" s="125">
        <v>0</v>
      </c>
      <c r="E101" s="125">
        <v>0</v>
      </c>
    </row>
    <row r="102" spans="1:5" ht="12.75">
      <c r="A102" s="123" t="s">
        <v>42</v>
      </c>
      <c r="B102" s="124" t="s">
        <v>276</v>
      </c>
      <c r="C102" s="128"/>
      <c r="D102" s="125">
        <v>0</v>
      </c>
      <c r="E102" s="125">
        <v>0</v>
      </c>
    </row>
    <row r="103" spans="1:5" ht="12.75">
      <c r="A103" s="123" t="s">
        <v>43</v>
      </c>
      <c r="B103" s="124" t="s">
        <v>277</v>
      </c>
      <c r="C103" s="128"/>
      <c r="D103" s="125">
        <v>0</v>
      </c>
      <c r="E103" s="125">
        <v>0</v>
      </c>
    </row>
    <row r="104" spans="1:5" s="129" customFormat="1" ht="12.75">
      <c r="A104" s="127" t="s">
        <v>44</v>
      </c>
      <c r="B104" s="128" t="s">
        <v>45</v>
      </c>
      <c r="C104" s="128"/>
      <c r="D104" s="125">
        <v>0</v>
      </c>
      <c r="E104" s="125">
        <v>0</v>
      </c>
    </row>
    <row r="105" spans="1:5" ht="12.75">
      <c r="A105" s="120" t="s">
        <v>46</v>
      </c>
      <c r="B105" s="121" t="s">
        <v>278</v>
      </c>
      <c r="C105" s="128"/>
      <c r="D105" s="122">
        <v>219294907831</v>
      </c>
      <c r="E105" s="122">
        <v>213683508819</v>
      </c>
    </row>
    <row r="106" spans="1:5" ht="12.75">
      <c r="A106" s="120" t="s">
        <v>47</v>
      </c>
      <c r="B106" s="121"/>
      <c r="C106" s="128"/>
      <c r="D106" s="119"/>
      <c r="E106" s="130"/>
    </row>
    <row r="107" spans="1:5" ht="12.75">
      <c r="A107" s="123" t="s">
        <v>48</v>
      </c>
      <c r="B107" s="124" t="s">
        <v>163</v>
      </c>
      <c r="C107" s="128"/>
      <c r="D107" s="130"/>
      <c r="E107" s="131"/>
    </row>
    <row r="108" spans="1:5" ht="12.75">
      <c r="A108" s="123" t="s">
        <v>49</v>
      </c>
      <c r="B108" s="124" t="s">
        <v>164</v>
      </c>
      <c r="C108" s="128"/>
      <c r="D108" s="131"/>
      <c r="E108" s="131"/>
    </row>
    <row r="109" spans="1:5" ht="12.75">
      <c r="A109" s="123" t="s">
        <v>50</v>
      </c>
      <c r="B109" s="124" t="s">
        <v>280</v>
      </c>
      <c r="C109" s="128"/>
      <c r="D109" s="131"/>
      <c r="E109" s="131"/>
    </row>
    <row r="110" spans="1:5" ht="12">
      <c r="A110" s="123" t="s">
        <v>51</v>
      </c>
      <c r="B110" s="124" t="s">
        <v>281</v>
      </c>
      <c r="C110" s="128"/>
      <c r="D110" s="132"/>
      <c r="E110" s="132"/>
    </row>
    <row r="111" spans="1:5" ht="12">
      <c r="A111" s="123" t="s">
        <v>52</v>
      </c>
      <c r="B111" s="124" t="s">
        <v>282</v>
      </c>
      <c r="C111" s="128"/>
      <c r="D111" s="132"/>
      <c r="E111" s="132"/>
    </row>
    <row r="112" spans="1:5" ht="12">
      <c r="A112" s="133" t="s">
        <v>53</v>
      </c>
      <c r="B112" s="134" t="s">
        <v>283</v>
      </c>
      <c r="C112" s="134"/>
      <c r="D112" s="135"/>
      <c r="E112" s="135"/>
    </row>
    <row r="114" spans="1:5" s="107" customFormat="1" ht="12.75">
      <c r="A114" s="102"/>
      <c r="B114" s="103"/>
      <c r="C114" s="143"/>
      <c r="D114" s="105" t="s">
        <v>572</v>
      </c>
      <c r="E114" s="106"/>
    </row>
    <row r="115" spans="1:5" s="107" customFormat="1" ht="12.75">
      <c r="A115" s="103" t="s">
        <v>183</v>
      </c>
      <c r="B115" s="103"/>
      <c r="C115" s="103"/>
      <c r="D115" s="108" t="s">
        <v>495</v>
      </c>
      <c r="E115" s="6"/>
    </row>
  </sheetData>
  <sheetProtection/>
  <mergeCells count="1">
    <mergeCell ref="A5:E5"/>
  </mergeCells>
  <printOptions horizontalCentered="1"/>
  <pageMargins left="0" right="0" top="0.53" bottom="0.56"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41"/>
  <sheetViews>
    <sheetView zoomScalePageLayoutView="0" workbookViewId="0" topLeftCell="A20">
      <selection activeCell="E38" sqref="E38"/>
    </sheetView>
  </sheetViews>
  <sheetFormatPr defaultColWidth="9.140625" defaultRowHeight="12.75"/>
  <cols>
    <col min="1" max="1" width="50.00390625" style="119" customWidth="1"/>
    <col min="2" max="2" width="6.8515625" style="136" customWidth="1"/>
    <col min="3" max="3" width="7.421875" style="119" customWidth="1"/>
    <col min="4" max="4" width="20.57421875" style="119" customWidth="1"/>
    <col min="5" max="5" width="20.8515625" style="119" customWidth="1"/>
    <col min="6" max="16384" width="9.140625" style="119" customWidth="1"/>
  </cols>
  <sheetData>
    <row r="1" spans="1:5" s="8" customFormat="1" ht="15">
      <c r="A1" s="2" t="s">
        <v>460</v>
      </c>
      <c r="B1" s="81"/>
      <c r="C1" s="17"/>
      <c r="E1" s="110" t="s">
        <v>160</v>
      </c>
    </row>
    <row r="2" spans="1:5" s="8" customFormat="1" ht="15.75">
      <c r="A2" s="4" t="s">
        <v>461</v>
      </c>
      <c r="B2" s="81"/>
      <c r="C2" s="17"/>
      <c r="E2" s="110" t="s">
        <v>573</v>
      </c>
    </row>
    <row r="3" spans="1:5" s="8" customFormat="1" ht="15.75">
      <c r="A3" s="83" t="s">
        <v>462</v>
      </c>
      <c r="B3" s="84"/>
      <c r="C3" s="12"/>
      <c r="E3" s="111"/>
    </row>
    <row r="4" spans="2:5" s="82" customFormat="1" ht="12">
      <c r="B4" s="112"/>
      <c r="E4" s="82" t="s">
        <v>54</v>
      </c>
    </row>
    <row r="5" spans="1:5" s="82" customFormat="1" ht="19.5" customHeight="1">
      <c r="A5" s="158" t="s">
        <v>55</v>
      </c>
      <c r="B5" s="158"/>
      <c r="C5" s="158"/>
      <c r="D5" s="158"/>
      <c r="E5" s="158"/>
    </row>
    <row r="6" s="82" customFormat="1" ht="12">
      <c r="B6" s="112"/>
    </row>
    <row r="7" s="82" customFormat="1" ht="12">
      <c r="B7" s="112"/>
    </row>
    <row r="8" spans="1:5" s="82" customFormat="1" ht="36">
      <c r="A8" s="87" t="s">
        <v>464</v>
      </c>
      <c r="B8" s="88" t="s">
        <v>465</v>
      </c>
      <c r="C8" s="88" t="s">
        <v>466</v>
      </c>
      <c r="D8" s="88" t="s">
        <v>107</v>
      </c>
      <c r="E8" s="88" t="s">
        <v>108</v>
      </c>
    </row>
    <row r="9" spans="1:5" ht="15.75" customHeight="1">
      <c r="A9" s="116" t="s">
        <v>56</v>
      </c>
      <c r="B9" s="117"/>
      <c r="C9" s="116"/>
      <c r="D9" s="116"/>
      <c r="E9" s="116"/>
    </row>
    <row r="10" spans="1:5" ht="15.75" customHeight="1">
      <c r="A10" s="123" t="s">
        <v>57</v>
      </c>
      <c r="B10" s="124" t="s">
        <v>163</v>
      </c>
      <c r="C10" s="123"/>
      <c r="D10" s="138">
        <v>207285596675</v>
      </c>
      <c r="E10" s="138">
        <v>176626235644</v>
      </c>
    </row>
    <row r="11" spans="1:5" ht="15.75" customHeight="1">
      <c r="A11" s="123" t="s">
        <v>58</v>
      </c>
      <c r="B11" s="124" t="s">
        <v>164</v>
      </c>
      <c r="C11" s="123"/>
      <c r="D11" s="138">
        <v>-189875024568</v>
      </c>
      <c r="E11" s="138">
        <v>-129229135699</v>
      </c>
    </row>
    <row r="12" spans="1:5" ht="15.75" customHeight="1">
      <c r="A12" s="123" t="s">
        <v>59</v>
      </c>
      <c r="B12" s="124" t="s">
        <v>280</v>
      </c>
      <c r="C12" s="123"/>
      <c r="D12" s="138">
        <v>-7797075160</v>
      </c>
      <c r="E12" s="138">
        <v>-5570145174</v>
      </c>
    </row>
    <row r="13" spans="1:5" ht="15.75" customHeight="1">
      <c r="A13" s="123" t="s">
        <v>60</v>
      </c>
      <c r="B13" s="124" t="s">
        <v>281</v>
      </c>
      <c r="C13" s="123"/>
      <c r="D13" s="138">
        <v>0</v>
      </c>
      <c r="E13" s="138">
        <v>0</v>
      </c>
    </row>
    <row r="14" spans="1:5" ht="15.75" customHeight="1">
      <c r="A14" s="123" t="s">
        <v>61</v>
      </c>
      <c r="B14" s="124" t="s">
        <v>282</v>
      </c>
      <c r="C14" s="123"/>
      <c r="D14" s="138">
        <v>-6668607530</v>
      </c>
      <c r="E14" s="138">
        <v>-1785196964</v>
      </c>
    </row>
    <row r="15" spans="1:5" ht="15.75" customHeight="1">
      <c r="A15" s="123" t="s">
        <v>62</v>
      </c>
      <c r="B15" s="124" t="s">
        <v>283</v>
      </c>
      <c r="C15" s="123"/>
      <c r="D15" s="138">
        <v>21127142501</v>
      </c>
      <c r="E15" s="138">
        <v>5017847477</v>
      </c>
    </row>
    <row r="16" spans="1:5" ht="15.75" customHeight="1">
      <c r="A16" s="123" t="s">
        <v>63</v>
      </c>
      <c r="B16" s="124" t="s">
        <v>284</v>
      </c>
      <c r="C16" s="123"/>
      <c r="D16" s="138">
        <v>-25115831740</v>
      </c>
      <c r="E16" s="138">
        <v>-18181066678</v>
      </c>
    </row>
    <row r="17" spans="1:5" ht="15.75" customHeight="1">
      <c r="A17" s="120" t="s">
        <v>64</v>
      </c>
      <c r="B17" s="121" t="s">
        <v>168</v>
      </c>
      <c r="C17" s="120"/>
      <c r="D17" s="138">
        <v>-1043799822</v>
      </c>
      <c r="E17" s="138">
        <v>26878538606</v>
      </c>
    </row>
    <row r="18" spans="1:5" ht="15.75" customHeight="1">
      <c r="A18" s="120" t="s">
        <v>65</v>
      </c>
      <c r="B18" s="121"/>
      <c r="C18" s="120"/>
      <c r="D18" s="147">
        <v>0</v>
      </c>
      <c r="E18" s="147">
        <v>0</v>
      </c>
    </row>
    <row r="19" spans="1:5" ht="15.75" customHeight="1">
      <c r="A19" s="123" t="s">
        <v>66</v>
      </c>
      <c r="B19" s="124" t="s">
        <v>169</v>
      </c>
      <c r="C19" s="123"/>
      <c r="D19" s="147">
        <v>-87841600</v>
      </c>
      <c r="E19" s="147">
        <v>0</v>
      </c>
    </row>
    <row r="20" spans="1:5" ht="15.75" customHeight="1">
      <c r="A20" s="123" t="s">
        <v>67</v>
      </c>
      <c r="B20" s="124" t="s">
        <v>170</v>
      </c>
      <c r="C20" s="123"/>
      <c r="D20" s="147">
        <v>0</v>
      </c>
      <c r="E20" s="147">
        <v>0</v>
      </c>
    </row>
    <row r="21" spans="1:5" ht="15.75" customHeight="1">
      <c r="A21" s="123" t="s">
        <v>68</v>
      </c>
      <c r="B21" s="124" t="s">
        <v>171</v>
      </c>
      <c r="C21" s="123"/>
      <c r="D21" s="147">
        <v>0</v>
      </c>
      <c r="E21" s="147">
        <v>0</v>
      </c>
    </row>
    <row r="22" spans="1:5" ht="15.75" customHeight="1">
      <c r="A22" s="123" t="s">
        <v>69</v>
      </c>
      <c r="B22" s="124" t="s">
        <v>172</v>
      </c>
      <c r="C22" s="123"/>
      <c r="D22" s="147">
        <v>0</v>
      </c>
      <c r="E22" s="147">
        <v>0</v>
      </c>
    </row>
    <row r="23" spans="1:5" ht="15.75" customHeight="1">
      <c r="A23" s="123" t="s">
        <v>70</v>
      </c>
      <c r="B23" s="124" t="s">
        <v>173</v>
      </c>
      <c r="C23" s="123"/>
      <c r="D23" s="148">
        <v>0</v>
      </c>
      <c r="E23" s="148"/>
    </row>
    <row r="24" spans="1:5" ht="15.75" customHeight="1">
      <c r="A24" s="123" t="s">
        <v>71</v>
      </c>
      <c r="B24" s="124" t="s">
        <v>285</v>
      </c>
      <c r="C24" s="123"/>
      <c r="D24" s="138">
        <v>0</v>
      </c>
      <c r="E24" s="138">
        <v>781561200</v>
      </c>
    </row>
    <row r="25" spans="1:5" ht="15.75" customHeight="1">
      <c r="A25" s="123" t="s">
        <v>72</v>
      </c>
      <c r="B25" s="124" t="s">
        <v>286</v>
      </c>
      <c r="C25" s="123"/>
      <c r="D25" s="139">
        <v>83860052</v>
      </c>
      <c r="E25" s="139">
        <v>171243206</v>
      </c>
    </row>
    <row r="26" spans="1:5" ht="15.75" customHeight="1">
      <c r="A26" s="120" t="s">
        <v>73</v>
      </c>
      <c r="B26" s="121" t="s">
        <v>174</v>
      </c>
      <c r="C26" s="120"/>
      <c r="D26" s="139">
        <v>-3981548</v>
      </c>
      <c r="E26" s="139">
        <v>952804406</v>
      </c>
    </row>
    <row r="27" spans="1:5" ht="15.75" customHeight="1">
      <c r="A27" s="120" t="s">
        <v>74</v>
      </c>
      <c r="B27" s="121"/>
      <c r="C27" s="120"/>
      <c r="D27" s="120">
        <v>0</v>
      </c>
      <c r="E27" s="120">
        <v>0</v>
      </c>
    </row>
    <row r="28" spans="1:5" ht="15.75" customHeight="1">
      <c r="A28" s="123" t="s">
        <v>75</v>
      </c>
      <c r="B28" s="124" t="s">
        <v>175</v>
      </c>
      <c r="C28" s="123"/>
      <c r="D28" s="149">
        <v>0</v>
      </c>
      <c r="E28" s="149">
        <v>0</v>
      </c>
    </row>
    <row r="29" spans="1:5" ht="15.75" customHeight="1">
      <c r="A29" s="123" t="s">
        <v>76</v>
      </c>
      <c r="B29" s="124" t="s">
        <v>176</v>
      </c>
      <c r="C29" s="123"/>
      <c r="D29" s="149">
        <v>0</v>
      </c>
      <c r="E29" s="149">
        <v>0</v>
      </c>
    </row>
    <row r="30" spans="1:5" ht="15.75" customHeight="1">
      <c r="A30" s="123" t="s">
        <v>77</v>
      </c>
      <c r="B30" s="124" t="s">
        <v>287</v>
      </c>
      <c r="C30" s="123"/>
      <c r="D30" s="138">
        <v>0</v>
      </c>
      <c r="E30" s="138">
        <v>0</v>
      </c>
    </row>
    <row r="31" spans="1:5" ht="15.75" customHeight="1">
      <c r="A31" s="123" t="s">
        <v>78</v>
      </c>
      <c r="B31" s="124" t="s">
        <v>288</v>
      </c>
      <c r="C31" s="123"/>
      <c r="D31" s="138">
        <v>117389711111</v>
      </c>
      <c r="E31" s="138">
        <v>87734668814</v>
      </c>
    </row>
    <row r="32" spans="1:5" ht="15.75" customHeight="1">
      <c r="A32" s="123" t="s">
        <v>79</v>
      </c>
      <c r="B32" s="124" t="s">
        <v>289</v>
      </c>
      <c r="C32" s="123"/>
      <c r="D32" s="138">
        <v>-127786739044</v>
      </c>
      <c r="E32" s="138">
        <v>-107436437274</v>
      </c>
    </row>
    <row r="33" spans="1:5" ht="15.75" customHeight="1">
      <c r="A33" s="123" t="s">
        <v>80</v>
      </c>
      <c r="B33" s="124" t="s">
        <v>290</v>
      </c>
      <c r="C33" s="123"/>
      <c r="D33" s="120">
        <v>0</v>
      </c>
      <c r="E33" s="120">
        <v>0</v>
      </c>
    </row>
    <row r="34" spans="1:5" ht="15.75" customHeight="1">
      <c r="A34" s="120" t="s">
        <v>81</v>
      </c>
      <c r="B34" s="121" t="s">
        <v>177</v>
      </c>
      <c r="C34" s="120"/>
      <c r="D34" s="139">
        <v>-10397027933</v>
      </c>
      <c r="E34" s="139">
        <v>-19701768460</v>
      </c>
    </row>
    <row r="35" spans="1:5" ht="15.75" customHeight="1">
      <c r="A35" s="120" t="s">
        <v>82</v>
      </c>
      <c r="B35" s="121" t="s">
        <v>178</v>
      </c>
      <c r="C35" s="120"/>
      <c r="D35" s="139">
        <f>D17+D26+D34</f>
        <v>-11444809303</v>
      </c>
      <c r="E35" s="139">
        <f>E17+E26+E34</f>
        <v>8129574552</v>
      </c>
    </row>
    <row r="36" spans="1:5" ht="15.75" customHeight="1">
      <c r="A36" s="123" t="s">
        <v>83</v>
      </c>
      <c r="B36" s="124" t="s">
        <v>181</v>
      </c>
      <c r="C36" s="123"/>
      <c r="D36" s="139">
        <v>18008767802</v>
      </c>
      <c r="E36" s="139">
        <v>3607784433</v>
      </c>
    </row>
    <row r="37" spans="1:5" ht="15.75" customHeight="1">
      <c r="A37" s="123" t="s">
        <v>84</v>
      </c>
      <c r="B37" s="124" t="s">
        <v>291</v>
      </c>
      <c r="C37" s="123"/>
      <c r="D37" s="139"/>
      <c r="E37" s="139"/>
    </row>
    <row r="38" spans="1:5" ht="15.75" customHeight="1">
      <c r="A38" s="140" t="s">
        <v>85</v>
      </c>
      <c r="B38" s="141" t="s">
        <v>182</v>
      </c>
      <c r="C38" s="140"/>
      <c r="D38" s="142">
        <f>D35+D36</f>
        <v>6563958499</v>
      </c>
      <c r="E38" s="142">
        <f>E35+E36</f>
        <v>11737358985</v>
      </c>
    </row>
    <row r="40" spans="1:5" s="107" customFormat="1" ht="12.75">
      <c r="A40" s="102"/>
      <c r="B40" s="103"/>
      <c r="C40" s="104"/>
      <c r="D40" s="105" t="s">
        <v>572</v>
      </c>
      <c r="E40" s="106"/>
    </row>
    <row r="41" spans="1:5" s="107" customFormat="1" ht="12.75">
      <c r="A41" s="103" t="s">
        <v>183</v>
      </c>
      <c r="B41" s="103"/>
      <c r="C41" s="102"/>
      <c r="D41" s="108" t="s">
        <v>495</v>
      </c>
      <c r="E41" s="6"/>
    </row>
  </sheetData>
  <sheetProtection/>
  <mergeCells count="1">
    <mergeCell ref="A5:E5"/>
  </mergeCells>
  <printOptions horizontalCentered="1"/>
  <pageMargins left="0" right="0" top="0.64"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320"/>
  <sheetViews>
    <sheetView tabSelected="1" view="pageBreakPreview" zoomScaleSheetLayoutView="100" zoomScalePageLayoutView="0" workbookViewId="0" topLeftCell="B296">
      <selection activeCell="H314" sqref="H314"/>
    </sheetView>
  </sheetViews>
  <sheetFormatPr defaultColWidth="9.140625" defaultRowHeight="15" customHeight="1"/>
  <cols>
    <col min="1" max="1" width="8.7109375" style="24" hidden="1" customWidth="1"/>
    <col min="2" max="2" width="20.00390625" style="24" customWidth="1"/>
    <col min="3" max="3" width="15.8515625" style="24" customWidth="1"/>
    <col min="4" max="4" width="14.57421875" style="24" customWidth="1"/>
    <col min="5" max="5" width="13.00390625" style="24" customWidth="1"/>
    <col min="6" max="7" width="0.5625" style="24" customWidth="1"/>
    <col min="8" max="8" width="16.00390625" style="53" customWidth="1"/>
    <col min="9" max="9" width="0.71875" style="53" customWidth="1"/>
    <col min="10" max="10" width="16.28125" style="53" hidden="1" customWidth="1"/>
    <col min="11" max="11" width="16.00390625" style="53" customWidth="1"/>
    <col min="12" max="12" width="16.28125" style="53" hidden="1" customWidth="1"/>
    <col min="13" max="13" width="17.7109375" style="24" bestFit="1" customWidth="1"/>
    <col min="14" max="16384" width="9.140625" style="24" customWidth="1"/>
  </cols>
  <sheetData>
    <row r="1" spans="1:12" s="5" customFormat="1" ht="15.75">
      <c r="A1" s="1" t="s">
        <v>159</v>
      </c>
      <c r="B1" s="1" t="s">
        <v>159</v>
      </c>
      <c r="G1" s="3"/>
      <c r="H1" s="18" t="s">
        <v>160</v>
      </c>
      <c r="I1" s="4"/>
      <c r="J1" s="4"/>
      <c r="K1" s="4"/>
      <c r="L1" s="4"/>
    </row>
    <row r="2" spans="1:12" s="5" customFormat="1" ht="15.75">
      <c r="A2" s="4" t="s">
        <v>161</v>
      </c>
      <c r="B2" s="4" t="s">
        <v>161</v>
      </c>
      <c r="G2" s="3"/>
      <c r="H2" s="18" t="s">
        <v>561</v>
      </c>
      <c r="I2" s="4"/>
      <c r="J2" s="4"/>
      <c r="K2" s="4"/>
      <c r="L2" s="4"/>
    </row>
    <row r="3" spans="1:12" s="5" customFormat="1" ht="15.75">
      <c r="A3" s="4" t="s">
        <v>162</v>
      </c>
      <c r="B3" s="4" t="s">
        <v>162</v>
      </c>
      <c r="G3" s="3"/>
      <c r="H3" s="19"/>
      <c r="I3" s="4"/>
      <c r="J3" s="4"/>
      <c r="K3" s="4"/>
      <c r="L3" s="4"/>
    </row>
    <row r="4" spans="1:12" s="5" customFormat="1" ht="15.75">
      <c r="A4" s="4"/>
      <c r="B4" s="177" t="s">
        <v>574</v>
      </c>
      <c r="G4" s="3"/>
      <c r="H4" s="20"/>
      <c r="I4" s="4"/>
      <c r="J4" s="4"/>
      <c r="K4" s="4"/>
      <c r="L4" s="4"/>
    </row>
    <row r="5" spans="1:12" s="8" customFormat="1" ht="8.25" customHeight="1">
      <c r="A5" s="16"/>
      <c r="B5" s="17"/>
      <c r="C5" s="17"/>
      <c r="D5" s="17"/>
      <c r="E5" s="17"/>
      <c r="F5" s="17"/>
      <c r="G5" s="15"/>
      <c r="H5" s="15"/>
      <c r="I5" s="15"/>
      <c r="J5" s="15"/>
      <c r="K5" s="15"/>
      <c r="L5" s="15"/>
    </row>
    <row r="6" spans="1:12" s="8" customFormat="1" ht="21">
      <c r="A6" s="78" t="s">
        <v>279</v>
      </c>
      <c r="B6" s="161" t="s">
        <v>158</v>
      </c>
      <c r="C6" s="161"/>
      <c r="D6" s="161"/>
      <c r="E6" s="161"/>
      <c r="F6" s="161"/>
      <c r="G6" s="161"/>
      <c r="H6" s="161"/>
      <c r="I6" s="161"/>
      <c r="J6" s="161"/>
      <c r="K6" s="161"/>
      <c r="L6" s="7"/>
    </row>
    <row r="7" spans="1:12" s="8" customFormat="1" ht="12.75" customHeight="1">
      <c r="A7" s="79"/>
      <c r="B7" s="14"/>
      <c r="C7" s="14"/>
      <c r="D7" s="14"/>
      <c r="E7" s="14"/>
      <c r="F7" s="14"/>
      <c r="G7" s="14"/>
      <c r="H7" s="14"/>
      <c r="I7" s="14"/>
      <c r="J7" s="14"/>
      <c r="K7" s="14"/>
      <c r="L7" s="7"/>
    </row>
    <row r="8" spans="2:11" ht="15" customHeight="1">
      <c r="B8" s="169" t="s">
        <v>109</v>
      </c>
      <c r="C8" s="169"/>
      <c r="D8" s="169"/>
      <c r="E8" s="169"/>
      <c r="F8" s="169"/>
      <c r="G8" s="169"/>
      <c r="H8" s="169"/>
      <c r="I8" s="169"/>
      <c r="J8" s="169"/>
      <c r="K8" s="169"/>
    </row>
    <row r="9" spans="2:12" s="74" customFormat="1" ht="93" customHeight="1">
      <c r="B9" s="170" t="s">
        <v>142</v>
      </c>
      <c r="C9" s="170"/>
      <c r="D9" s="170"/>
      <c r="E9" s="170"/>
      <c r="F9" s="170"/>
      <c r="G9" s="170"/>
      <c r="H9" s="170"/>
      <c r="I9" s="170"/>
      <c r="J9" s="170"/>
      <c r="K9" s="170"/>
      <c r="L9" s="75"/>
    </row>
    <row r="10" spans="2:12" s="74" customFormat="1" ht="15.75">
      <c r="B10" s="167" t="s">
        <v>422</v>
      </c>
      <c r="C10" s="167"/>
      <c r="D10" s="167"/>
      <c r="E10" s="167"/>
      <c r="F10" s="167"/>
      <c r="G10" s="167"/>
      <c r="H10" s="167"/>
      <c r="I10" s="167"/>
      <c r="J10" s="167"/>
      <c r="K10" s="167"/>
      <c r="L10" s="75"/>
    </row>
    <row r="11" spans="2:12" s="74" customFormat="1" ht="15.75">
      <c r="B11" s="162" t="s">
        <v>110</v>
      </c>
      <c r="C11" s="162"/>
      <c r="D11" s="162"/>
      <c r="E11" s="162"/>
      <c r="F11" s="162"/>
      <c r="G11" s="162"/>
      <c r="H11" s="162"/>
      <c r="I11" s="162"/>
      <c r="J11" s="162"/>
      <c r="K11" s="162"/>
      <c r="L11" s="75"/>
    </row>
    <row r="12" spans="2:12" s="74" customFormat="1" ht="15.75">
      <c r="B12" s="162" t="s">
        <v>111</v>
      </c>
      <c r="C12" s="162"/>
      <c r="D12" s="162"/>
      <c r="E12" s="162"/>
      <c r="F12" s="162"/>
      <c r="G12" s="162"/>
      <c r="H12" s="162"/>
      <c r="I12" s="162"/>
      <c r="J12" s="162"/>
      <c r="K12" s="162"/>
      <c r="L12" s="75"/>
    </row>
    <row r="13" spans="2:12" s="74" customFormat="1" ht="15.75">
      <c r="B13" s="162" t="s">
        <v>112</v>
      </c>
      <c r="C13" s="162"/>
      <c r="D13" s="162"/>
      <c r="E13" s="162"/>
      <c r="F13" s="162"/>
      <c r="G13" s="162"/>
      <c r="H13" s="162"/>
      <c r="I13" s="162"/>
      <c r="J13" s="162"/>
      <c r="K13" s="162"/>
      <c r="L13" s="75"/>
    </row>
    <row r="14" spans="2:12" s="74" customFormat="1" ht="15.75">
      <c r="B14" s="162" t="s">
        <v>113</v>
      </c>
      <c r="C14" s="162"/>
      <c r="D14" s="162"/>
      <c r="E14" s="162"/>
      <c r="F14" s="162"/>
      <c r="G14" s="162"/>
      <c r="H14" s="162"/>
      <c r="I14" s="162"/>
      <c r="J14" s="162"/>
      <c r="K14" s="162"/>
      <c r="L14" s="75"/>
    </row>
    <row r="15" spans="2:12" s="74" customFormat="1" ht="15.75">
      <c r="B15" s="162" t="s">
        <v>114</v>
      </c>
      <c r="C15" s="162"/>
      <c r="D15" s="162"/>
      <c r="E15" s="162"/>
      <c r="F15" s="162"/>
      <c r="G15" s="162"/>
      <c r="H15" s="162"/>
      <c r="I15" s="162"/>
      <c r="J15" s="162"/>
      <c r="K15" s="162"/>
      <c r="L15" s="75"/>
    </row>
    <row r="16" spans="2:12" s="74" customFormat="1" ht="15.75">
      <c r="B16" s="162" t="s">
        <v>115</v>
      </c>
      <c r="C16" s="162"/>
      <c r="D16" s="162"/>
      <c r="E16" s="162"/>
      <c r="F16" s="162"/>
      <c r="G16" s="162"/>
      <c r="H16" s="162"/>
      <c r="I16" s="162"/>
      <c r="J16" s="162"/>
      <c r="K16" s="162"/>
      <c r="L16" s="75"/>
    </row>
    <row r="17" spans="2:12" s="74" customFormat="1" ht="15.75">
      <c r="B17" s="162" t="s">
        <v>116</v>
      </c>
      <c r="C17" s="162"/>
      <c r="D17" s="162"/>
      <c r="E17" s="162"/>
      <c r="F17" s="162"/>
      <c r="G17" s="162"/>
      <c r="H17" s="162"/>
      <c r="I17" s="162"/>
      <c r="J17" s="162"/>
      <c r="K17" s="162"/>
      <c r="L17" s="75"/>
    </row>
    <row r="18" spans="2:12" s="74" customFormat="1" ht="15.75">
      <c r="B18" s="162" t="s">
        <v>117</v>
      </c>
      <c r="C18" s="162"/>
      <c r="D18" s="162"/>
      <c r="E18" s="162"/>
      <c r="F18" s="162"/>
      <c r="G18" s="162"/>
      <c r="H18" s="162"/>
      <c r="I18" s="162"/>
      <c r="J18" s="162"/>
      <c r="K18" s="162"/>
      <c r="L18" s="75"/>
    </row>
    <row r="19" spans="2:12" s="74" customFormat="1" ht="15.75">
      <c r="B19" s="162" t="s">
        <v>118</v>
      </c>
      <c r="C19" s="162"/>
      <c r="D19" s="162"/>
      <c r="E19" s="162"/>
      <c r="F19" s="162"/>
      <c r="G19" s="162"/>
      <c r="H19" s="162"/>
      <c r="I19" s="162"/>
      <c r="J19" s="162"/>
      <c r="K19" s="162"/>
      <c r="L19" s="75"/>
    </row>
    <row r="20" spans="2:12" s="74" customFormat="1" ht="15.75">
      <c r="B20" s="162" t="s">
        <v>119</v>
      </c>
      <c r="C20" s="162"/>
      <c r="D20" s="162"/>
      <c r="E20" s="162"/>
      <c r="F20" s="162"/>
      <c r="G20" s="162"/>
      <c r="H20" s="162"/>
      <c r="I20" s="162"/>
      <c r="J20" s="162"/>
      <c r="K20" s="162"/>
      <c r="L20" s="75"/>
    </row>
    <row r="21" spans="2:12" s="74" customFormat="1" ht="33" customHeight="1">
      <c r="B21" s="162" t="s">
        <v>120</v>
      </c>
      <c r="C21" s="162"/>
      <c r="D21" s="162"/>
      <c r="E21" s="162"/>
      <c r="F21" s="162"/>
      <c r="G21" s="162"/>
      <c r="H21" s="162"/>
      <c r="I21" s="162"/>
      <c r="J21" s="162"/>
      <c r="K21" s="162"/>
      <c r="L21" s="75"/>
    </row>
    <row r="22" spans="2:12" s="74" customFormat="1" ht="15.75">
      <c r="B22" s="162" t="s">
        <v>121</v>
      </c>
      <c r="C22" s="162"/>
      <c r="D22" s="162"/>
      <c r="E22" s="162"/>
      <c r="F22" s="162"/>
      <c r="G22" s="162"/>
      <c r="H22" s="162"/>
      <c r="I22" s="162"/>
      <c r="J22" s="162"/>
      <c r="K22" s="162"/>
      <c r="L22" s="75"/>
    </row>
    <row r="23" spans="2:12" s="74" customFormat="1" ht="15.75">
      <c r="B23" s="162" t="s">
        <v>122</v>
      </c>
      <c r="C23" s="162"/>
      <c r="D23" s="162"/>
      <c r="E23" s="162"/>
      <c r="F23" s="162"/>
      <c r="G23" s="162"/>
      <c r="H23" s="162"/>
      <c r="I23" s="162"/>
      <c r="J23" s="162"/>
      <c r="K23" s="162"/>
      <c r="L23" s="75"/>
    </row>
    <row r="24" spans="2:11" ht="15" customHeight="1">
      <c r="B24" s="169" t="s">
        <v>123</v>
      </c>
      <c r="C24" s="169"/>
      <c r="D24" s="169"/>
      <c r="E24" s="169"/>
      <c r="F24" s="169"/>
      <c r="G24" s="169"/>
      <c r="H24" s="169"/>
      <c r="I24" s="169"/>
      <c r="J24" s="169"/>
      <c r="K24" s="169"/>
    </row>
    <row r="25" spans="2:12" s="74" customFormat="1" ht="15.75">
      <c r="B25" s="162" t="s">
        <v>423</v>
      </c>
      <c r="C25" s="162"/>
      <c r="D25" s="162"/>
      <c r="E25" s="162"/>
      <c r="F25" s="162"/>
      <c r="G25" s="162"/>
      <c r="H25" s="162"/>
      <c r="I25" s="162"/>
      <c r="J25" s="162"/>
      <c r="K25" s="162"/>
      <c r="L25" s="75"/>
    </row>
    <row r="26" spans="2:12" s="74" customFormat="1" ht="15.75">
      <c r="B26" s="162" t="s">
        <v>424</v>
      </c>
      <c r="C26" s="162"/>
      <c r="D26" s="162"/>
      <c r="E26" s="162"/>
      <c r="F26" s="162"/>
      <c r="G26" s="162"/>
      <c r="H26" s="162"/>
      <c r="I26" s="162"/>
      <c r="J26" s="162"/>
      <c r="K26" s="162"/>
      <c r="L26" s="75"/>
    </row>
    <row r="27" spans="2:11" ht="15" customHeight="1">
      <c r="B27" s="169" t="s">
        <v>124</v>
      </c>
      <c r="C27" s="169"/>
      <c r="D27" s="169"/>
      <c r="E27" s="169"/>
      <c r="F27" s="169"/>
      <c r="G27" s="169"/>
      <c r="H27" s="169"/>
      <c r="I27" s="169"/>
      <c r="J27" s="169"/>
      <c r="K27" s="169"/>
    </row>
    <row r="28" spans="2:12" s="74" customFormat="1" ht="33.75" customHeight="1">
      <c r="B28" s="162" t="s">
        <v>125</v>
      </c>
      <c r="C28" s="162"/>
      <c r="D28" s="162"/>
      <c r="E28" s="162"/>
      <c r="F28" s="162"/>
      <c r="G28" s="162"/>
      <c r="H28" s="162"/>
      <c r="I28" s="162"/>
      <c r="J28" s="162"/>
      <c r="K28" s="162"/>
      <c r="L28" s="75"/>
    </row>
    <row r="29" spans="2:12" s="74" customFormat="1" ht="15.75">
      <c r="B29" s="162" t="s">
        <v>425</v>
      </c>
      <c r="C29" s="162"/>
      <c r="D29" s="162"/>
      <c r="E29" s="162"/>
      <c r="F29" s="162"/>
      <c r="G29" s="162"/>
      <c r="H29" s="162"/>
      <c r="I29" s="162"/>
      <c r="J29" s="162"/>
      <c r="K29" s="162"/>
      <c r="L29" s="75"/>
    </row>
    <row r="30" spans="2:11" ht="15" customHeight="1">
      <c r="B30" s="169" t="s">
        <v>126</v>
      </c>
      <c r="C30" s="169"/>
      <c r="D30" s="169"/>
      <c r="E30" s="169"/>
      <c r="F30" s="169"/>
      <c r="G30" s="169"/>
      <c r="H30" s="169"/>
      <c r="I30" s="169"/>
      <c r="J30" s="169"/>
      <c r="K30" s="169"/>
    </row>
    <row r="31" spans="2:12" s="74" customFormat="1" ht="15.75">
      <c r="B31" s="163" t="s">
        <v>127</v>
      </c>
      <c r="C31" s="163"/>
      <c r="D31" s="163"/>
      <c r="E31" s="163"/>
      <c r="F31" s="163"/>
      <c r="G31" s="163"/>
      <c r="H31" s="163"/>
      <c r="I31" s="163"/>
      <c r="J31" s="163"/>
      <c r="K31" s="163"/>
      <c r="L31" s="75"/>
    </row>
    <row r="32" spans="2:12" s="74" customFormat="1" ht="15.75">
      <c r="B32" s="162" t="s">
        <v>426</v>
      </c>
      <c r="C32" s="162"/>
      <c r="D32" s="162"/>
      <c r="E32" s="162"/>
      <c r="F32" s="162"/>
      <c r="G32" s="162"/>
      <c r="H32" s="162"/>
      <c r="I32" s="162"/>
      <c r="J32" s="162"/>
      <c r="K32" s="162"/>
      <c r="L32" s="75"/>
    </row>
    <row r="33" spans="2:12" s="74" customFormat="1" ht="48.75" customHeight="1">
      <c r="B33" s="162" t="s">
        <v>427</v>
      </c>
      <c r="C33" s="162"/>
      <c r="D33" s="162"/>
      <c r="E33" s="162"/>
      <c r="F33" s="162"/>
      <c r="G33" s="162"/>
      <c r="H33" s="162"/>
      <c r="I33" s="162"/>
      <c r="J33" s="162"/>
      <c r="K33" s="162"/>
      <c r="L33" s="75"/>
    </row>
    <row r="34" spans="2:12" s="74" customFormat="1" ht="15.75">
      <c r="B34" s="163" t="s">
        <v>128</v>
      </c>
      <c r="C34" s="163"/>
      <c r="D34" s="163"/>
      <c r="E34" s="163"/>
      <c r="F34" s="163"/>
      <c r="G34" s="163"/>
      <c r="H34" s="163"/>
      <c r="I34" s="163"/>
      <c r="J34" s="163"/>
      <c r="K34" s="163"/>
      <c r="L34" s="75"/>
    </row>
    <row r="35" spans="2:12" s="74" customFormat="1" ht="15.75">
      <c r="B35" s="167" t="s">
        <v>428</v>
      </c>
      <c r="C35" s="167"/>
      <c r="D35" s="167"/>
      <c r="E35" s="167"/>
      <c r="F35" s="167"/>
      <c r="G35" s="167"/>
      <c r="H35" s="167"/>
      <c r="I35" s="167"/>
      <c r="J35" s="167"/>
      <c r="K35" s="167"/>
      <c r="L35" s="75"/>
    </row>
    <row r="36" spans="2:12" s="74" customFormat="1" ht="46.5" customHeight="1">
      <c r="B36" s="162" t="s">
        <v>459</v>
      </c>
      <c r="C36" s="162"/>
      <c r="D36" s="162"/>
      <c r="E36" s="162"/>
      <c r="F36" s="162"/>
      <c r="G36" s="162"/>
      <c r="H36" s="162"/>
      <c r="I36" s="162"/>
      <c r="J36" s="162"/>
      <c r="K36" s="162"/>
      <c r="L36" s="75"/>
    </row>
    <row r="37" spans="2:12" s="74" customFormat="1" ht="63" customHeight="1">
      <c r="B37" s="162" t="s">
        <v>429</v>
      </c>
      <c r="C37" s="162"/>
      <c r="D37" s="162"/>
      <c r="E37" s="162"/>
      <c r="F37" s="162"/>
      <c r="G37" s="162"/>
      <c r="H37" s="162"/>
      <c r="I37" s="162"/>
      <c r="J37" s="162"/>
      <c r="K37" s="162"/>
      <c r="L37" s="75"/>
    </row>
    <row r="38" spans="2:12" s="74" customFormat="1" ht="15.75" customHeight="1">
      <c r="B38" s="167" t="s">
        <v>430</v>
      </c>
      <c r="C38" s="167"/>
      <c r="D38" s="167"/>
      <c r="E38" s="167"/>
      <c r="F38" s="167"/>
      <c r="G38" s="167"/>
      <c r="H38" s="167"/>
      <c r="I38" s="167"/>
      <c r="J38" s="167"/>
      <c r="K38" s="167"/>
      <c r="L38" s="75"/>
    </row>
    <row r="39" spans="2:12" s="74" customFormat="1" ht="49.5" customHeight="1">
      <c r="B39" s="162" t="s">
        <v>459</v>
      </c>
      <c r="C39" s="162"/>
      <c r="D39" s="162"/>
      <c r="E39" s="162"/>
      <c r="F39" s="162"/>
      <c r="G39" s="162"/>
      <c r="H39" s="162"/>
      <c r="I39" s="162"/>
      <c r="J39" s="162"/>
      <c r="K39" s="162"/>
      <c r="L39" s="75"/>
    </row>
    <row r="40" spans="2:12" s="74" customFormat="1" ht="66" customHeight="1">
      <c r="B40" s="162" t="s">
        <v>431</v>
      </c>
      <c r="C40" s="162"/>
      <c r="D40" s="162"/>
      <c r="E40" s="162"/>
      <c r="F40" s="162"/>
      <c r="G40" s="162"/>
      <c r="H40" s="162"/>
      <c r="I40" s="162"/>
      <c r="J40" s="162"/>
      <c r="K40" s="162"/>
      <c r="L40" s="75"/>
    </row>
    <row r="41" spans="2:12" s="74" customFormat="1" ht="65.25" customHeight="1">
      <c r="B41" s="162" t="s">
        <v>432</v>
      </c>
      <c r="C41" s="162"/>
      <c r="D41" s="162"/>
      <c r="E41" s="162"/>
      <c r="F41" s="162"/>
      <c r="G41" s="162"/>
      <c r="H41" s="162"/>
      <c r="I41" s="162"/>
      <c r="J41" s="162"/>
      <c r="K41" s="162"/>
      <c r="L41" s="75"/>
    </row>
    <row r="42" spans="2:12" s="74" customFormat="1" ht="15.75">
      <c r="B42" s="163" t="s">
        <v>129</v>
      </c>
      <c r="C42" s="163"/>
      <c r="D42" s="163"/>
      <c r="E42" s="163"/>
      <c r="F42" s="163"/>
      <c r="G42" s="163"/>
      <c r="H42" s="163"/>
      <c r="I42" s="163"/>
      <c r="J42" s="163"/>
      <c r="K42" s="163"/>
      <c r="L42" s="75"/>
    </row>
    <row r="43" spans="2:12" s="74" customFormat="1" ht="15.75">
      <c r="B43" s="162" t="s">
        <v>433</v>
      </c>
      <c r="C43" s="162"/>
      <c r="D43" s="162"/>
      <c r="E43" s="162"/>
      <c r="F43" s="162"/>
      <c r="G43" s="162"/>
      <c r="H43" s="162"/>
      <c r="I43" s="162"/>
      <c r="J43" s="162"/>
      <c r="K43" s="162"/>
      <c r="L43" s="75"/>
    </row>
    <row r="44" spans="2:12" s="74" customFormat="1" ht="62.25" customHeight="1">
      <c r="B44" s="162" t="s">
        <v>143</v>
      </c>
      <c r="C44" s="162"/>
      <c r="D44" s="162"/>
      <c r="E44" s="162"/>
      <c r="F44" s="162"/>
      <c r="G44" s="162"/>
      <c r="H44" s="162"/>
      <c r="I44" s="162"/>
      <c r="J44" s="162"/>
      <c r="K44" s="162"/>
      <c r="L44" s="75"/>
    </row>
    <row r="45" spans="2:12" s="74" customFormat="1" ht="15.75">
      <c r="B45" s="163" t="s">
        <v>130</v>
      </c>
      <c r="C45" s="163"/>
      <c r="D45" s="163"/>
      <c r="E45" s="163"/>
      <c r="F45" s="163"/>
      <c r="G45" s="163"/>
      <c r="H45" s="163"/>
      <c r="I45" s="163"/>
      <c r="J45" s="163"/>
      <c r="K45" s="163"/>
      <c r="L45" s="75"/>
    </row>
    <row r="46" spans="2:12" s="74" customFormat="1" ht="65.25" customHeight="1">
      <c r="B46" s="162" t="s">
        <v>434</v>
      </c>
      <c r="C46" s="162"/>
      <c r="D46" s="162"/>
      <c r="E46" s="162"/>
      <c r="F46" s="162"/>
      <c r="G46" s="162"/>
      <c r="H46" s="162"/>
      <c r="I46" s="162"/>
      <c r="J46" s="162"/>
      <c r="K46" s="162"/>
      <c r="L46" s="75"/>
    </row>
    <row r="47" spans="2:12" s="74" customFormat="1" ht="36" customHeight="1">
      <c r="B47" s="162" t="s">
        <v>435</v>
      </c>
      <c r="C47" s="162"/>
      <c r="D47" s="162"/>
      <c r="E47" s="162"/>
      <c r="F47" s="162"/>
      <c r="G47" s="162"/>
      <c r="H47" s="162"/>
      <c r="I47" s="162"/>
      <c r="J47" s="162"/>
      <c r="K47" s="162"/>
      <c r="L47" s="75"/>
    </row>
    <row r="48" spans="2:12" s="74" customFormat="1" ht="50.25" customHeight="1">
      <c r="B48" s="162" t="s">
        <v>436</v>
      </c>
      <c r="C48" s="162"/>
      <c r="D48" s="162"/>
      <c r="E48" s="162"/>
      <c r="F48" s="162"/>
      <c r="G48" s="162"/>
      <c r="H48" s="162"/>
      <c r="I48" s="162"/>
      <c r="J48" s="162"/>
      <c r="K48" s="162"/>
      <c r="L48" s="75"/>
    </row>
    <row r="49" spans="2:12" s="74" customFormat="1" ht="15.75">
      <c r="B49" s="163" t="s">
        <v>131</v>
      </c>
      <c r="C49" s="163"/>
      <c r="D49" s="163"/>
      <c r="E49" s="163"/>
      <c r="F49" s="163"/>
      <c r="G49" s="163"/>
      <c r="H49" s="163"/>
      <c r="I49" s="163"/>
      <c r="J49" s="163"/>
      <c r="K49" s="163"/>
      <c r="L49" s="75"/>
    </row>
    <row r="50" spans="2:12" s="74" customFormat="1" ht="35.25" customHeight="1">
      <c r="B50" s="162" t="s">
        <v>437</v>
      </c>
      <c r="C50" s="162"/>
      <c r="D50" s="162"/>
      <c r="E50" s="162"/>
      <c r="F50" s="162"/>
      <c r="G50" s="162"/>
      <c r="H50" s="162"/>
      <c r="I50" s="162"/>
      <c r="J50" s="162"/>
      <c r="K50" s="162"/>
      <c r="L50" s="75"/>
    </row>
    <row r="51" spans="2:12" s="74" customFormat="1" ht="51" customHeight="1">
      <c r="B51" s="162" t="s">
        <v>438</v>
      </c>
      <c r="C51" s="162"/>
      <c r="D51" s="162"/>
      <c r="E51" s="162"/>
      <c r="F51" s="162"/>
      <c r="G51" s="162"/>
      <c r="H51" s="162"/>
      <c r="I51" s="162"/>
      <c r="J51" s="162"/>
      <c r="K51" s="162"/>
      <c r="L51" s="75"/>
    </row>
    <row r="52" spans="2:12" s="74" customFormat="1" ht="15.75">
      <c r="B52" s="163" t="s">
        <v>132</v>
      </c>
      <c r="C52" s="163"/>
      <c r="D52" s="163"/>
      <c r="E52" s="163"/>
      <c r="F52" s="163"/>
      <c r="G52" s="163"/>
      <c r="H52" s="163"/>
      <c r="I52" s="163"/>
      <c r="J52" s="163"/>
      <c r="K52" s="163"/>
      <c r="L52" s="75"/>
    </row>
    <row r="53" spans="2:12" s="74" customFormat="1" ht="15.75">
      <c r="B53" s="167" t="s">
        <v>439</v>
      </c>
      <c r="C53" s="167"/>
      <c r="D53" s="167"/>
      <c r="E53" s="167"/>
      <c r="F53" s="167"/>
      <c r="G53" s="167"/>
      <c r="H53" s="167"/>
      <c r="I53" s="167"/>
      <c r="J53" s="167"/>
      <c r="K53" s="167"/>
      <c r="L53" s="75"/>
    </row>
    <row r="54" spans="2:12" s="74" customFormat="1" ht="15.75" customHeight="1">
      <c r="B54" s="162" t="s">
        <v>440</v>
      </c>
      <c r="C54" s="162"/>
      <c r="D54" s="162"/>
      <c r="E54" s="162"/>
      <c r="F54" s="162"/>
      <c r="G54" s="162"/>
      <c r="H54" s="162"/>
      <c r="I54" s="162"/>
      <c r="J54" s="162"/>
      <c r="K54" s="162"/>
      <c r="L54" s="75"/>
    </row>
    <row r="55" spans="2:12" s="74" customFormat="1" ht="81" customHeight="1">
      <c r="B55" s="162" t="s">
        <v>441</v>
      </c>
      <c r="C55" s="162"/>
      <c r="D55" s="162"/>
      <c r="E55" s="162"/>
      <c r="F55" s="162"/>
      <c r="G55" s="162"/>
      <c r="H55" s="162"/>
      <c r="I55" s="162"/>
      <c r="J55" s="162"/>
      <c r="K55" s="162"/>
      <c r="L55" s="75"/>
    </row>
    <row r="56" spans="2:12" s="74" customFormat="1" ht="15.75">
      <c r="B56" s="167" t="s">
        <v>442</v>
      </c>
      <c r="C56" s="167"/>
      <c r="D56" s="167"/>
      <c r="E56" s="167"/>
      <c r="F56" s="167"/>
      <c r="G56" s="167"/>
      <c r="H56" s="167"/>
      <c r="I56" s="167"/>
      <c r="J56" s="167"/>
      <c r="K56" s="167"/>
      <c r="L56" s="75"/>
    </row>
    <row r="57" spans="2:12" s="74" customFormat="1" ht="41.25" customHeight="1">
      <c r="B57" s="162" t="s">
        <v>443</v>
      </c>
      <c r="C57" s="162"/>
      <c r="D57" s="162"/>
      <c r="E57" s="162"/>
      <c r="F57" s="162"/>
      <c r="G57" s="162"/>
      <c r="H57" s="162"/>
      <c r="I57" s="162"/>
      <c r="J57" s="162"/>
      <c r="K57" s="162"/>
      <c r="L57" s="75"/>
    </row>
    <row r="58" spans="2:12" s="74" customFormat="1" ht="15.75">
      <c r="B58" s="163" t="s">
        <v>133</v>
      </c>
      <c r="C58" s="163"/>
      <c r="D58" s="163"/>
      <c r="E58" s="163"/>
      <c r="F58" s="163"/>
      <c r="G58" s="163"/>
      <c r="H58" s="163"/>
      <c r="I58" s="163"/>
      <c r="J58" s="163"/>
      <c r="K58" s="163"/>
      <c r="L58" s="75"/>
    </row>
    <row r="59" spans="2:12" s="74" customFormat="1" ht="15.75">
      <c r="B59" s="167" t="s">
        <v>444</v>
      </c>
      <c r="C59" s="167"/>
      <c r="D59" s="167"/>
      <c r="E59" s="167"/>
      <c r="F59" s="167"/>
      <c r="G59" s="167"/>
      <c r="H59" s="167"/>
      <c r="I59" s="167"/>
      <c r="J59" s="167"/>
      <c r="K59" s="167"/>
      <c r="L59" s="75"/>
    </row>
    <row r="60" spans="2:12" s="74" customFormat="1" ht="34.5" customHeight="1">
      <c r="B60" s="162" t="s">
        <v>445</v>
      </c>
      <c r="C60" s="162"/>
      <c r="D60" s="162"/>
      <c r="E60" s="162"/>
      <c r="F60" s="162"/>
      <c r="G60" s="162"/>
      <c r="H60" s="162"/>
      <c r="I60" s="162"/>
      <c r="J60" s="162"/>
      <c r="K60" s="162"/>
      <c r="L60" s="75"/>
    </row>
    <row r="61" spans="2:12" s="74" customFormat="1" ht="48.75" customHeight="1">
      <c r="B61" s="162" t="s">
        <v>446</v>
      </c>
      <c r="C61" s="162"/>
      <c r="D61" s="162"/>
      <c r="E61" s="162"/>
      <c r="F61" s="162"/>
      <c r="G61" s="162"/>
      <c r="H61" s="162"/>
      <c r="I61" s="162"/>
      <c r="J61" s="162"/>
      <c r="K61" s="162"/>
      <c r="L61" s="75"/>
    </row>
    <row r="62" spans="2:12" s="74" customFormat="1" ht="15.75">
      <c r="B62" s="163" t="s">
        <v>134</v>
      </c>
      <c r="C62" s="163"/>
      <c r="D62" s="163"/>
      <c r="E62" s="163"/>
      <c r="F62" s="163"/>
      <c r="G62" s="163"/>
      <c r="H62" s="163"/>
      <c r="I62" s="163"/>
      <c r="J62" s="163"/>
      <c r="K62" s="163"/>
      <c r="L62" s="75"/>
    </row>
    <row r="63" spans="2:12" s="74" customFormat="1" ht="15.75">
      <c r="B63" s="167" t="s">
        <v>439</v>
      </c>
      <c r="C63" s="167"/>
      <c r="D63" s="167"/>
      <c r="E63" s="167"/>
      <c r="F63" s="167"/>
      <c r="G63" s="167"/>
      <c r="H63" s="167"/>
      <c r="I63" s="167"/>
      <c r="J63" s="167"/>
      <c r="K63" s="167"/>
      <c r="L63" s="75"/>
    </row>
    <row r="64" spans="2:12" s="74" customFormat="1" ht="82.5" customHeight="1">
      <c r="B64" s="162" t="s">
        <v>447</v>
      </c>
      <c r="C64" s="162"/>
      <c r="D64" s="162"/>
      <c r="E64" s="162"/>
      <c r="F64" s="162"/>
      <c r="G64" s="162"/>
      <c r="H64" s="162"/>
      <c r="I64" s="162"/>
      <c r="J64" s="162"/>
      <c r="K64" s="162"/>
      <c r="L64" s="75"/>
    </row>
    <row r="65" spans="2:12" s="74" customFormat="1" ht="15.75">
      <c r="B65" s="167" t="s">
        <v>442</v>
      </c>
      <c r="C65" s="167"/>
      <c r="D65" s="167"/>
      <c r="E65" s="167"/>
      <c r="F65" s="167"/>
      <c r="G65" s="167"/>
      <c r="H65" s="167"/>
      <c r="I65" s="167"/>
      <c r="J65" s="167"/>
      <c r="K65" s="167"/>
      <c r="L65" s="75"/>
    </row>
    <row r="66" spans="2:12" s="74" customFormat="1" ht="47.25" customHeight="1">
      <c r="B66" s="162" t="s">
        <v>448</v>
      </c>
      <c r="C66" s="162"/>
      <c r="D66" s="162"/>
      <c r="E66" s="162"/>
      <c r="F66" s="162"/>
      <c r="G66" s="162"/>
      <c r="H66" s="162"/>
      <c r="I66" s="162"/>
      <c r="J66" s="162"/>
      <c r="K66" s="162"/>
      <c r="L66" s="75"/>
    </row>
    <row r="67" spans="2:12" s="74" customFormat="1" ht="34.5" customHeight="1">
      <c r="B67" s="162" t="s">
        <v>449</v>
      </c>
      <c r="C67" s="162"/>
      <c r="D67" s="162"/>
      <c r="E67" s="162"/>
      <c r="F67" s="162"/>
      <c r="G67" s="162"/>
      <c r="H67" s="162"/>
      <c r="I67" s="162"/>
      <c r="J67" s="162"/>
      <c r="K67" s="162"/>
      <c r="L67" s="75"/>
    </row>
    <row r="68" spans="2:12" s="74" customFormat="1" ht="15.75">
      <c r="B68" s="163" t="s">
        <v>135</v>
      </c>
      <c r="C68" s="163"/>
      <c r="D68" s="163"/>
      <c r="E68" s="163"/>
      <c r="F68" s="163"/>
      <c r="G68" s="163"/>
      <c r="H68" s="163"/>
      <c r="I68" s="163"/>
      <c r="J68" s="163"/>
      <c r="K68" s="163"/>
      <c r="L68" s="75"/>
    </row>
    <row r="69" spans="2:12" s="74" customFormat="1" ht="48.75" customHeight="1">
      <c r="B69" s="162" t="s">
        <v>144</v>
      </c>
      <c r="C69" s="162"/>
      <c r="D69" s="162"/>
      <c r="E69" s="162"/>
      <c r="F69" s="162"/>
      <c r="G69" s="162"/>
      <c r="H69" s="162"/>
      <c r="I69" s="162"/>
      <c r="J69" s="162"/>
      <c r="K69" s="162"/>
      <c r="L69" s="75"/>
    </row>
    <row r="70" spans="2:12" s="74" customFormat="1" ht="15.75">
      <c r="B70" s="163" t="s">
        <v>145</v>
      </c>
      <c r="C70" s="163"/>
      <c r="D70" s="163"/>
      <c r="E70" s="163"/>
      <c r="F70" s="163"/>
      <c r="G70" s="163"/>
      <c r="H70" s="163"/>
      <c r="I70" s="163"/>
      <c r="J70" s="163"/>
      <c r="K70" s="163"/>
      <c r="L70" s="75"/>
    </row>
    <row r="71" spans="2:12" s="74" customFormat="1" ht="51.75" customHeight="1">
      <c r="B71" s="162" t="s">
        <v>450</v>
      </c>
      <c r="C71" s="162"/>
      <c r="D71" s="162"/>
      <c r="E71" s="162"/>
      <c r="F71" s="162"/>
      <c r="G71" s="162"/>
      <c r="H71" s="162"/>
      <c r="I71" s="162"/>
      <c r="J71" s="162"/>
      <c r="K71" s="162"/>
      <c r="L71" s="75"/>
    </row>
    <row r="72" spans="2:12" s="74" customFormat="1" ht="15.75">
      <c r="B72" s="163" t="s">
        <v>146</v>
      </c>
      <c r="C72" s="163"/>
      <c r="D72" s="163"/>
      <c r="E72" s="163"/>
      <c r="F72" s="163"/>
      <c r="G72" s="163"/>
      <c r="H72" s="163"/>
      <c r="I72" s="163"/>
      <c r="J72" s="163"/>
      <c r="K72" s="163"/>
      <c r="L72" s="75"/>
    </row>
    <row r="73" spans="2:12" s="74" customFormat="1" ht="69" customHeight="1">
      <c r="B73" s="162" t="s">
        <v>147</v>
      </c>
      <c r="C73" s="162"/>
      <c r="D73" s="162"/>
      <c r="E73" s="162"/>
      <c r="F73" s="162"/>
      <c r="G73" s="162"/>
      <c r="H73" s="162"/>
      <c r="I73" s="162"/>
      <c r="J73" s="162"/>
      <c r="K73" s="162"/>
      <c r="L73" s="75"/>
    </row>
    <row r="74" spans="2:12" s="74" customFormat="1" ht="36" customHeight="1">
      <c r="B74" s="162" t="s">
        <v>451</v>
      </c>
      <c r="C74" s="162"/>
      <c r="D74" s="162"/>
      <c r="E74" s="162"/>
      <c r="F74" s="162"/>
      <c r="G74" s="162"/>
      <c r="H74" s="162"/>
      <c r="I74" s="162"/>
      <c r="J74" s="162"/>
      <c r="K74" s="162"/>
      <c r="L74" s="75"/>
    </row>
    <row r="75" spans="2:12" s="74" customFormat="1" ht="15.75">
      <c r="B75" s="163" t="s">
        <v>136</v>
      </c>
      <c r="C75" s="163"/>
      <c r="D75" s="163"/>
      <c r="E75" s="163"/>
      <c r="F75" s="163"/>
      <c r="G75" s="163"/>
      <c r="H75" s="163"/>
      <c r="I75" s="163"/>
      <c r="J75" s="163"/>
      <c r="K75" s="163"/>
      <c r="L75" s="75"/>
    </row>
    <row r="76" spans="2:12" s="74" customFormat="1" ht="50.25" customHeight="1">
      <c r="B76" s="162" t="s">
        <v>452</v>
      </c>
      <c r="C76" s="162"/>
      <c r="D76" s="162"/>
      <c r="E76" s="162"/>
      <c r="F76" s="162"/>
      <c r="G76" s="162"/>
      <c r="H76" s="162"/>
      <c r="I76" s="162"/>
      <c r="J76" s="162"/>
      <c r="K76" s="162"/>
      <c r="L76" s="75"/>
    </row>
    <row r="77" spans="2:12" s="74" customFormat="1" ht="15.75">
      <c r="B77" s="163" t="s">
        <v>137</v>
      </c>
      <c r="C77" s="163"/>
      <c r="D77" s="163"/>
      <c r="E77" s="163"/>
      <c r="F77" s="163"/>
      <c r="G77" s="163"/>
      <c r="H77" s="163"/>
      <c r="I77" s="163"/>
      <c r="J77" s="163"/>
      <c r="K77" s="163"/>
      <c r="L77" s="75"/>
    </row>
    <row r="78" spans="2:12" s="76" customFormat="1" ht="33.75" customHeight="1">
      <c r="B78" s="165" t="s">
        <v>150</v>
      </c>
      <c r="C78" s="162"/>
      <c r="D78" s="162"/>
      <c r="E78" s="162"/>
      <c r="F78" s="162"/>
      <c r="G78" s="162"/>
      <c r="H78" s="162"/>
      <c r="I78" s="162"/>
      <c r="J78" s="162"/>
      <c r="K78" s="162"/>
      <c r="L78" s="77"/>
    </row>
    <row r="79" spans="2:12" s="76" customFormat="1" ht="46.5" customHeight="1">
      <c r="B79" s="165" t="s">
        <v>149</v>
      </c>
      <c r="C79" s="162"/>
      <c r="D79" s="162"/>
      <c r="E79" s="162"/>
      <c r="F79" s="162"/>
      <c r="G79" s="162"/>
      <c r="H79" s="162"/>
      <c r="I79" s="162"/>
      <c r="J79" s="162"/>
      <c r="K79" s="162"/>
      <c r="L79" s="77"/>
    </row>
    <row r="80" spans="2:12" s="74" customFormat="1" ht="45" customHeight="1">
      <c r="B80" s="165" t="s">
        <v>148</v>
      </c>
      <c r="C80" s="162"/>
      <c r="D80" s="162"/>
      <c r="E80" s="162"/>
      <c r="F80" s="162"/>
      <c r="G80" s="162"/>
      <c r="H80" s="162"/>
      <c r="I80" s="162"/>
      <c r="J80" s="162"/>
      <c r="K80" s="162"/>
      <c r="L80" s="75"/>
    </row>
    <row r="81" spans="2:12" s="74" customFormat="1" ht="33" customHeight="1">
      <c r="B81" s="165" t="s">
        <v>151</v>
      </c>
      <c r="C81" s="162"/>
      <c r="D81" s="162"/>
      <c r="E81" s="162"/>
      <c r="F81" s="162"/>
      <c r="G81" s="162"/>
      <c r="H81" s="162"/>
      <c r="I81" s="162"/>
      <c r="J81" s="162"/>
      <c r="K81" s="162"/>
      <c r="L81" s="75"/>
    </row>
    <row r="82" spans="2:12" s="74" customFormat="1" ht="15.75" customHeight="1">
      <c r="B82" s="165" t="s">
        <v>152</v>
      </c>
      <c r="C82" s="162"/>
      <c r="D82" s="162"/>
      <c r="E82" s="162"/>
      <c r="F82" s="162"/>
      <c r="G82" s="162"/>
      <c r="H82" s="162"/>
      <c r="I82" s="162"/>
      <c r="J82" s="162"/>
      <c r="K82" s="162"/>
      <c r="L82" s="75"/>
    </row>
    <row r="83" spans="2:12" s="74" customFormat="1" ht="33.75" customHeight="1">
      <c r="B83" s="165" t="s">
        <v>153</v>
      </c>
      <c r="C83" s="162"/>
      <c r="D83" s="162"/>
      <c r="E83" s="162"/>
      <c r="F83" s="162"/>
      <c r="G83" s="162"/>
      <c r="H83" s="162"/>
      <c r="I83" s="162"/>
      <c r="J83" s="162"/>
      <c r="K83" s="162"/>
      <c r="L83" s="75"/>
    </row>
    <row r="84" spans="2:12" s="74" customFormat="1" ht="15.75">
      <c r="B84" s="163" t="s">
        <v>154</v>
      </c>
      <c r="C84" s="163"/>
      <c r="D84" s="163"/>
      <c r="E84" s="163"/>
      <c r="F84" s="163"/>
      <c r="G84" s="163"/>
      <c r="H84" s="163"/>
      <c r="I84" s="163"/>
      <c r="J84" s="163"/>
      <c r="K84" s="163"/>
      <c r="L84" s="75"/>
    </row>
    <row r="85" spans="2:12" s="74" customFormat="1" ht="15.75" customHeight="1">
      <c r="B85" s="165" t="s">
        <v>453</v>
      </c>
      <c r="C85" s="162"/>
      <c r="D85" s="162"/>
      <c r="E85" s="162"/>
      <c r="F85" s="162"/>
      <c r="G85" s="162"/>
      <c r="H85" s="162"/>
      <c r="I85" s="162"/>
      <c r="J85" s="162"/>
      <c r="K85" s="162"/>
      <c r="L85" s="75"/>
    </row>
    <row r="86" spans="2:12" s="74" customFormat="1" ht="62.25" customHeight="1">
      <c r="B86" s="165" t="s">
        <v>454</v>
      </c>
      <c r="C86" s="162"/>
      <c r="D86" s="162"/>
      <c r="E86" s="162"/>
      <c r="F86" s="162"/>
      <c r="G86" s="162"/>
      <c r="H86" s="162"/>
      <c r="I86" s="162"/>
      <c r="J86" s="162"/>
      <c r="K86" s="162"/>
      <c r="L86" s="75"/>
    </row>
    <row r="87" spans="2:12" s="74" customFormat="1" ht="109.5" customHeight="1">
      <c r="B87" s="165" t="s">
        <v>155</v>
      </c>
      <c r="C87" s="162"/>
      <c r="D87" s="162"/>
      <c r="E87" s="162"/>
      <c r="F87" s="162"/>
      <c r="G87" s="162"/>
      <c r="H87" s="162"/>
      <c r="I87" s="162"/>
      <c r="J87" s="162"/>
      <c r="K87" s="162"/>
      <c r="L87" s="75"/>
    </row>
    <row r="88" spans="2:12" s="74" customFormat="1" ht="62.25" customHeight="1">
      <c r="B88" s="165" t="s">
        <v>156</v>
      </c>
      <c r="C88" s="162"/>
      <c r="D88" s="162"/>
      <c r="E88" s="162"/>
      <c r="F88" s="162"/>
      <c r="G88" s="162"/>
      <c r="H88" s="162"/>
      <c r="I88" s="162"/>
      <c r="J88" s="162"/>
      <c r="K88" s="162"/>
      <c r="L88" s="75"/>
    </row>
    <row r="89" spans="2:12" s="74" customFormat="1" ht="15.75">
      <c r="B89" s="163" t="s">
        <v>157</v>
      </c>
      <c r="C89" s="163"/>
      <c r="D89" s="163"/>
      <c r="E89" s="163"/>
      <c r="F89" s="163"/>
      <c r="G89" s="163"/>
      <c r="H89" s="163"/>
      <c r="I89" s="163"/>
      <c r="J89" s="163"/>
      <c r="K89" s="163"/>
      <c r="L89" s="75"/>
    </row>
    <row r="90" spans="2:12" s="74" customFormat="1" ht="15.75">
      <c r="B90" s="162" t="s">
        <v>138</v>
      </c>
      <c r="C90" s="162"/>
      <c r="D90" s="162"/>
      <c r="E90" s="162"/>
      <c r="F90" s="162"/>
      <c r="G90" s="162"/>
      <c r="H90" s="162"/>
      <c r="I90" s="162"/>
      <c r="J90" s="162"/>
      <c r="K90" s="162"/>
      <c r="L90" s="75"/>
    </row>
    <row r="91" spans="2:12" s="74" customFormat="1" ht="15.75">
      <c r="B91" s="162" t="s">
        <v>139</v>
      </c>
      <c r="C91" s="162"/>
      <c r="D91" s="162"/>
      <c r="E91" s="162"/>
      <c r="F91" s="162"/>
      <c r="G91" s="162"/>
      <c r="H91" s="162"/>
      <c r="I91" s="162"/>
      <c r="J91" s="162"/>
      <c r="K91" s="162"/>
      <c r="L91" s="75"/>
    </row>
    <row r="92" spans="2:12" s="74" customFormat="1" ht="15.75">
      <c r="B92" s="164" t="s">
        <v>455</v>
      </c>
      <c r="C92" s="164"/>
      <c r="D92" s="164"/>
      <c r="E92" s="164"/>
      <c r="F92" s="164"/>
      <c r="G92" s="164"/>
      <c r="H92" s="164"/>
      <c r="I92" s="164"/>
      <c r="J92" s="164"/>
      <c r="K92" s="164"/>
      <c r="L92" s="75"/>
    </row>
    <row r="93" spans="2:12" s="74" customFormat="1" ht="15.75">
      <c r="B93" s="164" t="s">
        <v>456</v>
      </c>
      <c r="C93" s="164"/>
      <c r="D93" s="164"/>
      <c r="E93" s="164"/>
      <c r="F93" s="164"/>
      <c r="G93" s="164"/>
      <c r="H93" s="164"/>
      <c r="I93" s="164"/>
      <c r="J93" s="164"/>
      <c r="K93" s="164"/>
      <c r="L93" s="75"/>
    </row>
    <row r="94" spans="2:12" s="74" customFormat="1" ht="15.75">
      <c r="B94" s="164" t="s">
        <v>457</v>
      </c>
      <c r="C94" s="164"/>
      <c r="D94" s="164"/>
      <c r="E94" s="164"/>
      <c r="F94" s="164"/>
      <c r="G94" s="164"/>
      <c r="H94" s="164"/>
      <c r="I94" s="164"/>
      <c r="J94" s="164"/>
      <c r="K94" s="164"/>
      <c r="L94" s="75"/>
    </row>
    <row r="95" spans="2:12" s="74" customFormat="1" ht="15.75">
      <c r="B95" s="162" t="s">
        <v>140</v>
      </c>
      <c r="C95" s="162"/>
      <c r="D95" s="162"/>
      <c r="E95" s="162"/>
      <c r="F95" s="162"/>
      <c r="G95" s="162"/>
      <c r="H95" s="162"/>
      <c r="I95" s="162"/>
      <c r="J95" s="162"/>
      <c r="K95" s="162"/>
      <c r="L95" s="75"/>
    </row>
    <row r="96" spans="2:12" s="74" customFormat="1" ht="15.75">
      <c r="B96" s="163" t="s">
        <v>141</v>
      </c>
      <c r="C96" s="163"/>
      <c r="D96" s="163"/>
      <c r="E96" s="163"/>
      <c r="F96" s="163"/>
      <c r="G96" s="163"/>
      <c r="H96" s="163"/>
      <c r="I96" s="163"/>
      <c r="J96" s="163"/>
      <c r="K96" s="163"/>
      <c r="L96" s="75"/>
    </row>
    <row r="97" spans="2:12" s="74" customFormat="1" ht="37.5" customHeight="1">
      <c r="B97" s="162" t="s">
        <v>458</v>
      </c>
      <c r="C97" s="162"/>
      <c r="D97" s="162"/>
      <c r="E97" s="162"/>
      <c r="F97" s="162"/>
      <c r="G97" s="162"/>
      <c r="H97" s="162"/>
      <c r="I97" s="162"/>
      <c r="J97" s="162"/>
      <c r="K97" s="162"/>
      <c r="L97" s="75"/>
    </row>
    <row r="99" spans="2:12" ht="15" customHeight="1">
      <c r="B99" s="21"/>
      <c r="C99" s="21"/>
      <c r="D99" s="21"/>
      <c r="E99" s="21"/>
      <c r="F99" s="21"/>
      <c r="G99" s="21"/>
      <c r="H99" s="22"/>
      <c r="I99" s="22"/>
      <c r="J99" s="23" t="s">
        <v>292</v>
      </c>
      <c r="K99" s="22"/>
      <c r="L99" s="23" t="s">
        <v>292</v>
      </c>
    </row>
    <row r="100" spans="2:12" ht="15" customHeight="1">
      <c r="B100" s="25" t="s">
        <v>293</v>
      </c>
      <c r="C100" s="25"/>
      <c r="D100" s="25"/>
      <c r="E100" s="25"/>
      <c r="F100" s="25"/>
      <c r="G100" s="25"/>
      <c r="H100" s="26" t="s">
        <v>562</v>
      </c>
      <c r="I100" s="27"/>
      <c r="J100" s="26" t="s">
        <v>294</v>
      </c>
      <c r="K100" s="26" t="s">
        <v>550</v>
      </c>
      <c r="L100" s="26" t="s">
        <v>294</v>
      </c>
    </row>
    <row r="101" spans="2:12" ht="15" customHeight="1">
      <c r="B101" s="28" t="s">
        <v>415</v>
      </c>
      <c r="C101" s="28"/>
      <c r="D101" s="28"/>
      <c r="E101" s="28"/>
      <c r="F101" s="28"/>
      <c r="G101" s="28"/>
      <c r="H101" s="29">
        <v>623136106</v>
      </c>
      <c r="I101" s="29"/>
      <c r="J101" s="29">
        <v>797512822</v>
      </c>
      <c r="K101" s="29">
        <v>939720851</v>
      </c>
      <c r="L101" s="29">
        <v>797512822</v>
      </c>
    </row>
    <row r="102" spans="2:12" ht="15" customHeight="1">
      <c r="B102" s="30" t="s">
        <v>295</v>
      </c>
      <c r="C102" s="30"/>
      <c r="D102" s="30"/>
      <c r="E102" s="30"/>
      <c r="F102" s="30"/>
      <c r="G102" s="30"/>
      <c r="H102" s="29">
        <v>5940822393</v>
      </c>
      <c r="I102" s="29"/>
      <c r="J102" s="29">
        <v>4824022332</v>
      </c>
      <c r="K102" s="29">
        <v>15069046951</v>
      </c>
      <c r="L102" s="29">
        <v>4824022332</v>
      </c>
    </row>
    <row r="103" spans="2:12" ht="15" customHeight="1">
      <c r="B103" s="30" t="s">
        <v>417</v>
      </c>
      <c r="C103" s="30"/>
      <c r="D103" s="30"/>
      <c r="E103" s="30"/>
      <c r="F103" s="30"/>
      <c r="G103" s="30"/>
      <c r="H103" s="29"/>
      <c r="I103" s="29"/>
      <c r="J103" s="29"/>
      <c r="K103" s="29">
        <v>2000000000</v>
      </c>
      <c r="L103" s="29"/>
    </row>
    <row r="104" spans="2:12" ht="15" customHeight="1" thickBot="1">
      <c r="B104" s="31" t="s">
        <v>296</v>
      </c>
      <c r="C104" s="31"/>
      <c r="D104" s="31"/>
      <c r="E104" s="31"/>
      <c r="F104" s="31"/>
      <c r="G104" s="31"/>
      <c r="H104" s="32">
        <f>SUM(H101:H103)</f>
        <v>6563958499</v>
      </c>
      <c r="I104" s="33"/>
      <c r="J104" s="32">
        <v>5621535154</v>
      </c>
      <c r="K104" s="32">
        <v>18008767802</v>
      </c>
      <c r="L104" s="32">
        <v>5621535154</v>
      </c>
    </row>
    <row r="105" spans="2:12" ht="15" customHeight="1" thickTop="1">
      <c r="B105" s="31"/>
      <c r="C105" s="31"/>
      <c r="D105" s="31"/>
      <c r="E105" s="31"/>
      <c r="F105" s="31"/>
      <c r="G105" s="31"/>
      <c r="H105" s="33"/>
      <c r="I105" s="33"/>
      <c r="J105" s="33"/>
      <c r="K105" s="33"/>
      <c r="L105" s="33"/>
    </row>
    <row r="106" spans="2:12" ht="15" customHeight="1">
      <c r="B106" s="31"/>
      <c r="C106" s="31"/>
      <c r="D106" s="31"/>
      <c r="E106" s="31"/>
      <c r="F106" s="31"/>
      <c r="G106" s="31"/>
      <c r="H106" s="33"/>
      <c r="I106" s="33"/>
      <c r="J106" s="33"/>
      <c r="K106" s="33"/>
      <c r="L106" s="33"/>
    </row>
    <row r="107" spans="2:12" ht="15" customHeight="1">
      <c r="B107" s="34" t="s">
        <v>297</v>
      </c>
      <c r="C107" s="35"/>
      <c r="D107" s="35"/>
      <c r="E107" s="35"/>
      <c r="F107" s="35"/>
      <c r="G107" s="35"/>
      <c r="H107" s="26" t="s">
        <v>562</v>
      </c>
      <c r="I107" s="27"/>
      <c r="J107" s="26" t="s">
        <v>294</v>
      </c>
      <c r="K107" s="26" t="s">
        <v>550</v>
      </c>
      <c r="L107" s="26" t="s">
        <v>294</v>
      </c>
    </row>
    <row r="108" spans="2:12" ht="15" customHeight="1">
      <c r="B108" s="166" t="s">
        <v>416</v>
      </c>
      <c r="C108" s="166"/>
      <c r="D108" s="31"/>
      <c r="E108" s="31"/>
      <c r="F108" s="31"/>
      <c r="G108" s="31"/>
      <c r="H108" s="36"/>
      <c r="I108" s="37"/>
      <c r="J108" s="38"/>
      <c r="K108" s="36">
        <v>479793600</v>
      </c>
      <c r="L108" s="38"/>
    </row>
    <row r="109" spans="2:12" ht="15" customHeight="1">
      <c r="B109" s="160" t="s">
        <v>558</v>
      </c>
      <c r="C109" s="160"/>
      <c r="D109" s="31"/>
      <c r="E109" s="31"/>
      <c r="F109" s="31"/>
      <c r="G109" s="31"/>
      <c r="H109" s="36">
        <v>145678000</v>
      </c>
      <c r="I109" s="37"/>
      <c r="J109" s="38"/>
      <c r="K109" s="36"/>
      <c r="L109" s="38"/>
    </row>
    <row r="110" spans="2:12" ht="15" customHeight="1">
      <c r="B110" s="159" t="s">
        <v>547</v>
      </c>
      <c r="C110" s="159"/>
      <c r="D110" s="159"/>
      <c r="E110" s="159"/>
      <c r="F110" s="31"/>
      <c r="G110" s="31"/>
      <c r="H110" s="29">
        <v>24750000</v>
      </c>
      <c r="I110" s="37"/>
      <c r="J110" s="38"/>
      <c r="K110" s="36">
        <v>24750000</v>
      </c>
      <c r="L110" s="38"/>
    </row>
    <row r="111" spans="2:12" ht="15" customHeight="1">
      <c r="B111" s="159" t="s">
        <v>418</v>
      </c>
      <c r="C111" s="159"/>
      <c r="D111" s="159"/>
      <c r="E111" s="159"/>
      <c r="F111" s="31"/>
      <c r="G111" s="31"/>
      <c r="H111" s="29"/>
      <c r="I111" s="29"/>
      <c r="J111" s="29">
        <v>110000000</v>
      </c>
      <c r="K111" s="29">
        <v>110000000</v>
      </c>
      <c r="L111" s="29">
        <v>110000000</v>
      </c>
    </row>
    <row r="112" spans="2:12" ht="15" customHeight="1">
      <c r="B112" s="159" t="s">
        <v>548</v>
      </c>
      <c r="C112" s="159"/>
      <c r="D112" s="159"/>
      <c r="E112" s="159"/>
      <c r="F112" s="31"/>
      <c r="G112" s="31"/>
      <c r="H112" s="29"/>
      <c r="I112" s="29"/>
      <c r="J112" s="29"/>
      <c r="K112" s="29">
        <v>212939546</v>
      </c>
      <c r="L112" s="29"/>
    </row>
    <row r="113" spans="2:12" ht="15" customHeight="1">
      <c r="B113" s="159" t="s">
        <v>563</v>
      </c>
      <c r="C113" s="159"/>
      <c r="D113" s="159"/>
      <c r="E113" s="159"/>
      <c r="F113" s="31"/>
      <c r="G113" s="31"/>
      <c r="H113" s="29">
        <v>105550000</v>
      </c>
      <c r="I113" s="29"/>
      <c r="J113" s="29"/>
      <c r="K113" s="29"/>
      <c r="L113" s="29"/>
    </row>
    <row r="114" spans="2:12" ht="15" customHeight="1">
      <c r="B114" s="159" t="s">
        <v>564</v>
      </c>
      <c r="C114" s="159"/>
      <c r="D114" s="159"/>
      <c r="E114" s="159"/>
      <c r="F114" s="31"/>
      <c r="G114" s="31"/>
      <c r="H114" s="29">
        <v>12000000</v>
      </c>
      <c r="I114" s="29"/>
      <c r="J114" s="29"/>
      <c r="K114" s="29"/>
      <c r="L114" s="29"/>
    </row>
    <row r="115" spans="2:12" ht="15" customHeight="1" thickBot="1">
      <c r="B115" s="31" t="s">
        <v>296</v>
      </c>
      <c r="C115" s="31"/>
      <c r="D115" s="31"/>
      <c r="E115" s="31"/>
      <c r="F115" s="31"/>
      <c r="G115" s="31"/>
      <c r="H115" s="32">
        <f>SUM(H108:H114)</f>
        <v>287978000</v>
      </c>
      <c r="I115" s="33"/>
      <c r="J115" s="32">
        <v>110000000</v>
      </c>
      <c r="K115" s="32">
        <f>SUM(K108:K114)</f>
        <v>827483146</v>
      </c>
      <c r="L115" s="32">
        <v>110000000</v>
      </c>
    </row>
    <row r="116" spans="2:12" ht="15" customHeight="1" thickTop="1">
      <c r="B116" s="31"/>
      <c r="C116" s="31"/>
      <c r="D116" s="31"/>
      <c r="E116" s="31"/>
      <c r="F116" s="31"/>
      <c r="G116" s="31"/>
      <c r="H116" s="33"/>
      <c r="I116" s="33"/>
      <c r="J116" s="33"/>
      <c r="K116" s="33"/>
      <c r="L116" s="33"/>
    </row>
    <row r="117" spans="2:12" ht="15" customHeight="1">
      <c r="B117" s="31"/>
      <c r="C117" s="31"/>
      <c r="D117" s="31"/>
      <c r="E117" s="31"/>
      <c r="F117" s="31"/>
      <c r="G117" s="31"/>
      <c r="H117" s="33"/>
      <c r="I117" s="33"/>
      <c r="J117" s="33"/>
      <c r="K117" s="33"/>
      <c r="L117" s="33"/>
    </row>
    <row r="118" spans="2:12" ht="15" customHeight="1">
      <c r="B118" s="160" t="s">
        <v>298</v>
      </c>
      <c r="C118" s="160"/>
      <c r="D118" s="31"/>
      <c r="E118" s="31"/>
      <c r="F118" s="31"/>
      <c r="G118" s="31"/>
      <c r="H118" s="26" t="s">
        <v>562</v>
      </c>
      <c r="I118" s="27"/>
      <c r="J118" s="26" t="s">
        <v>294</v>
      </c>
      <c r="K118" s="26" t="s">
        <v>550</v>
      </c>
      <c r="L118" s="33"/>
    </row>
    <row r="119" spans="2:12" ht="12.75">
      <c r="B119" s="171" t="s">
        <v>419</v>
      </c>
      <c r="C119" s="171"/>
      <c r="D119" s="171"/>
      <c r="E119" s="41"/>
      <c r="F119" s="41"/>
      <c r="G119" s="41"/>
      <c r="H119" s="42">
        <v>248034274</v>
      </c>
      <c r="I119" s="42"/>
      <c r="J119" s="42"/>
      <c r="K119" s="42">
        <v>248034274</v>
      </c>
      <c r="L119" s="33"/>
    </row>
    <row r="120" spans="2:12" ht="15" customHeight="1" thickBot="1">
      <c r="B120" s="31" t="s">
        <v>296</v>
      </c>
      <c r="C120" s="31"/>
      <c r="D120" s="31"/>
      <c r="E120" s="31"/>
      <c r="F120" s="31"/>
      <c r="G120" s="31"/>
      <c r="H120" s="32">
        <v>248034274</v>
      </c>
      <c r="I120" s="33"/>
      <c r="J120" s="32"/>
      <c r="K120" s="32">
        <v>248034274</v>
      </c>
      <c r="L120" s="33"/>
    </row>
    <row r="121" spans="2:12" ht="15" customHeight="1" thickTop="1">
      <c r="B121" s="31"/>
      <c r="C121" s="31"/>
      <c r="D121" s="31"/>
      <c r="E121" s="31"/>
      <c r="F121" s="31"/>
      <c r="G121" s="31"/>
      <c r="H121" s="33"/>
      <c r="I121" s="33"/>
      <c r="J121" s="33"/>
      <c r="K121" s="33"/>
      <c r="L121" s="33"/>
    </row>
    <row r="122" spans="2:12" ht="15" customHeight="1">
      <c r="B122" s="31"/>
      <c r="C122" s="31"/>
      <c r="D122" s="31"/>
      <c r="E122" s="31"/>
      <c r="F122" s="31"/>
      <c r="G122" s="31"/>
      <c r="H122" s="33"/>
      <c r="I122" s="33"/>
      <c r="J122" s="33"/>
      <c r="K122" s="33"/>
      <c r="L122" s="33"/>
    </row>
    <row r="123" spans="2:12" ht="15" customHeight="1">
      <c r="B123" s="25" t="s">
        <v>299</v>
      </c>
      <c r="C123" s="25"/>
      <c r="D123" s="25"/>
      <c r="E123" s="25"/>
      <c r="F123" s="25"/>
      <c r="G123" s="25"/>
      <c r="H123" s="26" t="s">
        <v>562</v>
      </c>
      <c r="I123" s="27"/>
      <c r="J123" s="26" t="s">
        <v>294</v>
      </c>
      <c r="K123" s="26" t="s">
        <v>550</v>
      </c>
      <c r="L123" s="26" t="s">
        <v>294</v>
      </c>
    </row>
    <row r="124" spans="2:12" ht="15" customHeight="1">
      <c r="B124" s="173" t="s">
        <v>300</v>
      </c>
      <c r="C124" s="173"/>
      <c r="D124" s="43"/>
      <c r="E124" s="43"/>
      <c r="F124" s="43"/>
      <c r="G124" s="43"/>
      <c r="H124" s="29">
        <v>83826131656</v>
      </c>
      <c r="I124" s="29"/>
      <c r="J124" s="29">
        <v>65339913795</v>
      </c>
      <c r="K124" s="29">
        <v>77868606662</v>
      </c>
      <c r="L124" s="29">
        <v>65339913795</v>
      </c>
    </row>
    <row r="125" spans="2:12" ht="15" customHeight="1">
      <c r="B125" s="159" t="s">
        <v>301</v>
      </c>
      <c r="C125" s="159"/>
      <c r="D125" s="43"/>
      <c r="E125" s="43"/>
      <c r="F125" s="43"/>
      <c r="G125" s="43"/>
      <c r="H125" s="29">
        <v>10828528325</v>
      </c>
      <c r="I125" s="29"/>
      <c r="J125" s="29">
        <v>13534904505</v>
      </c>
      <c r="K125" s="29">
        <v>19365303942</v>
      </c>
      <c r="L125" s="29">
        <v>13534904505</v>
      </c>
    </row>
    <row r="126" spans="2:12" ht="15" customHeight="1">
      <c r="B126" s="43" t="s">
        <v>302</v>
      </c>
      <c r="C126" s="43"/>
      <c r="D126" s="43"/>
      <c r="E126" s="43"/>
      <c r="F126" s="43"/>
      <c r="G126" s="43"/>
      <c r="H126" s="29">
        <v>23605567313</v>
      </c>
      <c r="I126" s="29"/>
      <c r="J126" s="29">
        <v>35247069866</v>
      </c>
      <c r="K126" s="29">
        <v>25091666079</v>
      </c>
      <c r="L126" s="29">
        <v>35247069866</v>
      </c>
    </row>
    <row r="127" spans="2:12" ht="15" customHeight="1" thickBot="1">
      <c r="B127" s="31" t="s">
        <v>296</v>
      </c>
      <c r="C127" s="31"/>
      <c r="D127" s="31"/>
      <c r="E127" s="31"/>
      <c r="F127" s="31"/>
      <c r="G127" s="31"/>
      <c r="H127" s="32">
        <f>SUM(H124:H126)</f>
        <v>118260227294</v>
      </c>
      <c r="I127" s="33"/>
      <c r="J127" s="32">
        <v>114121888166</v>
      </c>
      <c r="K127" s="32">
        <v>122325576683</v>
      </c>
      <c r="L127" s="32">
        <v>114121888166</v>
      </c>
    </row>
    <row r="128" spans="2:12" ht="15" customHeight="1" thickTop="1">
      <c r="B128" s="31"/>
      <c r="C128" s="31"/>
      <c r="D128" s="31"/>
      <c r="E128" s="31"/>
      <c r="F128" s="31"/>
      <c r="G128" s="31"/>
      <c r="H128" s="33"/>
      <c r="I128" s="33"/>
      <c r="J128" s="33"/>
      <c r="K128" s="33"/>
      <c r="L128" s="33"/>
    </row>
    <row r="129" spans="2:12" ht="9" customHeight="1">
      <c r="B129" s="31"/>
      <c r="C129" s="31"/>
      <c r="D129" s="31"/>
      <c r="E129" s="31"/>
      <c r="F129" s="31"/>
      <c r="G129" s="31"/>
      <c r="H129" s="33"/>
      <c r="I129" s="33"/>
      <c r="J129" s="33"/>
      <c r="K129" s="33"/>
      <c r="L129" s="33"/>
    </row>
    <row r="130" spans="2:12" ht="15" customHeight="1">
      <c r="B130" s="25" t="s">
        <v>303</v>
      </c>
      <c r="C130" s="35"/>
      <c r="D130" s="35"/>
      <c r="E130" s="35"/>
      <c r="F130" s="35"/>
      <c r="G130" s="35"/>
      <c r="H130" s="26" t="s">
        <v>562</v>
      </c>
      <c r="I130" s="27"/>
      <c r="J130" s="26" t="s">
        <v>304</v>
      </c>
      <c r="K130" s="26" t="s">
        <v>550</v>
      </c>
      <c r="L130" s="26" t="s">
        <v>304</v>
      </c>
    </row>
    <row r="131" spans="2:12" ht="15" customHeight="1">
      <c r="B131" s="159" t="s">
        <v>305</v>
      </c>
      <c r="C131" s="159"/>
      <c r="D131" s="159"/>
      <c r="E131" s="39"/>
      <c r="F131" s="39"/>
      <c r="G131" s="39"/>
      <c r="H131" s="29">
        <v>6427536419</v>
      </c>
      <c r="I131" s="29"/>
      <c r="J131" s="29">
        <v>5426180612</v>
      </c>
      <c r="K131" s="29">
        <v>6047852669</v>
      </c>
      <c r="L131" s="29">
        <v>5426180612</v>
      </c>
    </row>
    <row r="132" spans="2:12" ht="15" customHeight="1">
      <c r="B132" s="44" t="s">
        <v>306</v>
      </c>
      <c r="C132" s="31"/>
      <c r="D132" s="31"/>
      <c r="E132" s="31"/>
      <c r="F132" s="31"/>
      <c r="G132" s="31"/>
      <c r="H132" s="29">
        <v>12500000</v>
      </c>
      <c r="I132" s="29"/>
      <c r="J132" s="29">
        <v>0</v>
      </c>
      <c r="K132" s="29">
        <v>0</v>
      </c>
      <c r="L132" s="29">
        <v>0</v>
      </c>
    </row>
    <row r="133" spans="2:12" ht="15" customHeight="1" thickBot="1">
      <c r="B133" s="31" t="s">
        <v>296</v>
      </c>
      <c r="C133" s="31"/>
      <c r="D133" s="31"/>
      <c r="E133" s="31"/>
      <c r="F133" s="31"/>
      <c r="G133" s="31"/>
      <c r="H133" s="32">
        <f>SUM(H131:H132)</f>
        <v>6440036419</v>
      </c>
      <c r="I133" s="33"/>
      <c r="J133" s="32">
        <v>5426180612</v>
      </c>
      <c r="K133" s="32">
        <v>6047852669</v>
      </c>
      <c r="L133" s="32">
        <v>5426180612</v>
      </c>
    </row>
    <row r="134" spans="2:12" ht="15" customHeight="1" thickTop="1">
      <c r="B134" s="31"/>
      <c r="C134" s="31"/>
      <c r="D134" s="31"/>
      <c r="E134" s="31"/>
      <c r="F134" s="31"/>
      <c r="G134" s="31"/>
      <c r="H134" s="33"/>
      <c r="I134" s="33"/>
      <c r="J134" s="33"/>
      <c r="K134" s="33"/>
      <c r="L134" s="33"/>
    </row>
    <row r="135" spans="2:12" ht="15" customHeight="1">
      <c r="B135" s="160" t="s">
        <v>307</v>
      </c>
      <c r="C135" s="160"/>
      <c r="D135" s="31"/>
      <c r="E135" s="31"/>
      <c r="F135" s="31"/>
      <c r="G135" s="31"/>
      <c r="H135" s="33"/>
      <c r="I135" s="33"/>
      <c r="J135" s="33"/>
      <c r="K135" s="33"/>
      <c r="L135" s="33"/>
    </row>
    <row r="136" spans="2:12" ht="15" customHeight="1">
      <c r="B136" s="31"/>
      <c r="E136" s="45" t="s">
        <v>308</v>
      </c>
      <c r="F136" s="45"/>
      <c r="G136" s="45"/>
      <c r="H136" s="46" t="s">
        <v>309</v>
      </c>
      <c r="I136" s="46"/>
      <c r="J136" s="33" t="s">
        <v>296</v>
      </c>
      <c r="K136" s="33" t="s">
        <v>296</v>
      </c>
      <c r="L136" s="33" t="s">
        <v>296</v>
      </c>
    </row>
    <row r="137" spans="2:12" s="47" customFormat="1" ht="15" customHeight="1">
      <c r="B137" s="35"/>
      <c r="E137" s="48" t="s">
        <v>310</v>
      </c>
      <c r="F137" s="48"/>
      <c r="G137" s="48"/>
      <c r="H137" s="49" t="s">
        <v>311</v>
      </c>
      <c r="I137" s="49"/>
      <c r="J137" s="50"/>
      <c r="K137" s="50"/>
      <c r="L137" s="50"/>
    </row>
    <row r="138" spans="2:12" ht="15" customHeight="1">
      <c r="B138" s="51" t="s">
        <v>312</v>
      </c>
      <c r="C138" s="43"/>
      <c r="E138" s="43"/>
      <c r="F138" s="43"/>
      <c r="G138" s="43"/>
      <c r="H138" s="33"/>
      <c r="I138" s="33"/>
      <c r="J138" s="33"/>
      <c r="K138" s="33"/>
      <c r="L138" s="33"/>
    </row>
    <row r="139" spans="2:12" ht="15" customHeight="1">
      <c r="B139" s="43" t="s">
        <v>313</v>
      </c>
      <c r="E139" s="52">
        <v>1793514696</v>
      </c>
      <c r="F139" s="52"/>
      <c r="G139" s="52"/>
      <c r="H139" s="29">
        <v>509696993</v>
      </c>
      <c r="I139" s="29"/>
      <c r="J139" s="33">
        <v>2317486689</v>
      </c>
      <c r="K139" s="33">
        <v>2303211689</v>
      </c>
      <c r="L139" s="33">
        <v>2841458682</v>
      </c>
    </row>
    <row r="140" spans="2:12" ht="15" customHeight="1">
      <c r="B140" s="43" t="s">
        <v>314</v>
      </c>
      <c r="E140" s="52">
        <v>0</v>
      </c>
      <c r="F140" s="52"/>
      <c r="G140" s="52"/>
      <c r="H140" s="29">
        <v>98056000</v>
      </c>
      <c r="I140" s="29"/>
      <c r="J140" s="33">
        <v>0</v>
      </c>
      <c r="K140" s="33">
        <f>E140+H140</f>
        <v>98056000</v>
      </c>
      <c r="L140" s="33">
        <v>0</v>
      </c>
    </row>
    <row r="141" spans="2:12" ht="15" customHeight="1">
      <c r="B141" s="43" t="s">
        <v>315</v>
      </c>
      <c r="E141" s="52">
        <v>0</v>
      </c>
      <c r="F141" s="52"/>
      <c r="G141" s="52"/>
      <c r="H141" s="29">
        <v>0</v>
      </c>
      <c r="I141" s="29"/>
      <c r="J141" s="33">
        <v>0</v>
      </c>
      <c r="K141" s="33">
        <v>0</v>
      </c>
      <c r="L141" s="33">
        <v>0</v>
      </c>
    </row>
    <row r="142" spans="2:12" ht="15" customHeight="1">
      <c r="B142" s="43" t="s">
        <v>316</v>
      </c>
      <c r="E142" s="52">
        <v>0</v>
      </c>
      <c r="F142" s="52"/>
      <c r="G142" s="52"/>
      <c r="H142" s="29">
        <v>0</v>
      </c>
      <c r="I142" s="29"/>
      <c r="J142" s="33">
        <v>0</v>
      </c>
      <c r="K142" s="29">
        <v>0</v>
      </c>
      <c r="L142" s="33">
        <v>0</v>
      </c>
    </row>
    <row r="143" spans="2:9" ht="15" customHeight="1">
      <c r="B143" s="43" t="s">
        <v>317</v>
      </c>
      <c r="E143" s="52">
        <v>0</v>
      </c>
      <c r="F143" s="52"/>
      <c r="G143" s="52"/>
      <c r="I143" s="29"/>
    </row>
    <row r="144" spans="2:12" ht="15" customHeight="1">
      <c r="B144" s="51" t="s">
        <v>318</v>
      </c>
      <c r="E144" s="54">
        <f>E139+E140+E141-E142-E143</f>
        <v>1793514696</v>
      </c>
      <c r="F144" s="55"/>
      <c r="G144" s="55"/>
      <c r="H144" s="54">
        <f>H139+H140+H141-H142-H143</f>
        <v>607752993</v>
      </c>
      <c r="I144" s="55"/>
      <c r="J144" s="54">
        <v>2317486689</v>
      </c>
      <c r="K144" s="54">
        <f>K139+K140+K141-K142-K143</f>
        <v>2401267689</v>
      </c>
      <c r="L144" s="54">
        <v>2841458682</v>
      </c>
    </row>
    <row r="145" spans="2:12" ht="15" customHeight="1">
      <c r="B145" s="51" t="s">
        <v>319</v>
      </c>
      <c r="C145" s="55"/>
      <c r="E145" s="55"/>
      <c r="F145" s="55"/>
      <c r="G145" s="55"/>
      <c r="H145" s="33"/>
      <c r="I145" s="33"/>
      <c r="J145" s="33"/>
      <c r="K145" s="33"/>
      <c r="L145" s="33"/>
    </row>
    <row r="146" spans="2:12" ht="15" customHeight="1">
      <c r="B146" s="43" t="s">
        <v>313</v>
      </c>
      <c r="E146" s="52">
        <v>1741506172</v>
      </c>
      <c r="F146" s="52"/>
      <c r="G146" s="52"/>
      <c r="H146" s="29">
        <v>509696993</v>
      </c>
      <c r="I146" s="29"/>
      <c r="J146" s="29">
        <v>2000740925</v>
      </c>
      <c r="K146" s="29">
        <f>E146+H146</f>
        <v>2251203165</v>
      </c>
      <c r="L146" s="29">
        <v>2520299200</v>
      </c>
    </row>
    <row r="147" spans="2:12" ht="15" customHeight="1">
      <c r="B147" s="43" t="s">
        <v>320</v>
      </c>
      <c r="E147" s="52">
        <v>52008524</v>
      </c>
      <c r="F147" s="52"/>
      <c r="G147" s="52"/>
      <c r="H147" s="29">
        <v>13886419</v>
      </c>
      <c r="I147" s="29"/>
      <c r="J147" s="29">
        <v>132368616</v>
      </c>
      <c r="K147" s="29">
        <f>E147+H147</f>
        <v>65894943</v>
      </c>
      <c r="L147" s="29">
        <v>134575472</v>
      </c>
    </row>
    <row r="148" spans="2:12" ht="15" customHeight="1">
      <c r="B148" s="43" t="s">
        <v>316</v>
      </c>
      <c r="C148" s="52"/>
      <c r="E148" s="52"/>
      <c r="F148" s="52"/>
      <c r="G148" s="52"/>
      <c r="H148" s="29"/>
      <c r="I148" s="29"/>
      <c r="J148" s="29">
        <v>0</v>
      </c>
      <c r="K148" s="29">
        <v>0</v>
      </c>
      <c r="L148" s="29">
        <v>0</v>
      </c>
    </row>
    <row r="149" spans="2:12" ht="15" customHeight="1">
      <c r="B149" s="43" t="s">
        <v>317</v>
      </c>
      <c r="C149" s="52"/>
      <c r="E149" s="52"/>
      <c r="F149" s="52"/>
      <c r="G149" s="52"/>
      <c r="H149" s="29"/>
      <c r="I149" s="29"/>
      <c r="J149" s="29">
        <v>0</v>
      </c>
      <c r="K149" s="29">
        <v>0</v>
      </c>
      <c r="L149" s="29">
        <v>0</v>
      </c>
    </row>
    <row r="150" spans="2:12" ht="15" customHeight="1">
      <c r="B150" s="51" t="s">
        <v>318</v>
      </c>
      <c r="E150" s="54">
        <f>E146+E147</f>
        <v>1793514696</v>
      </c>
      <c r="F150" s="55"/>
      <c r="G150" s="55"/>
      <c r="H150" s="54">
        <f>H146+H147</f>
        <v>523583412</v>
      </c>
      <c r="I150" s="54">
        <v>0</v>
      </c>
      <c r="J150" s="54">
        <v>2133109541</v>
      </c>
      <c r="K150" s="54">
        <f>K146+K147</f>
        <v>2317098108</v>
      </c>
      <c r="L150" s="54">
        <v>2654874672</v>
      </c>
    </row>
    <row r="151" spans="2:12" ht="15" customHeight="1">
      <c r="B151" s="51" t="s">
        <v>321</v>
      </c>
      <c r="C151" s="55"/>
      <c r="E151" s="55"/>
      <c r="F151" s="55"/>
      <c r="G151" s="55"/>
      <c r="H151" s="33"/>
      <c r="I151" s="33"/>
      <c r="J151" s="33"/>
      <c r="K151" s="33"/>
      <c r="L151" s="33"/>
    </row>
    <row r="152" spans="2:12" ht="15" customHeight="1">
      <c r="B152" s="43" t="s">
        <v>313</v>
      </c>
      <c r="E152" s="52">
        <v>52008524</v>
      </c>
      <c r="F152" s="52"/>
      <c r="G152" s="52"/>
      <c r="H152" s="29"/>
      <c r="I152" s="29"/>
      <c r="J152" s="29">
        <v>316745764</v>
      </c>
      <c r="K152" s="152">
        <v>52008524</v>
      </c>
      <c r="L152" s="29">
        <v>321159482</v>
      </c>
    </row>
    <row r="153" spans="2:12" ht="15" customHeight="1" thickBot="1">
      <c r="B153" s="51" t="s">
        <v>318</v>
      </c>
      <c r="E153" s="56"/>
      <c r="F153" s="55"/>
      <c r="G153" s="55"/>
      <c r="H153" s="56">
        <f>H139+H140-H146-H147</f>
        <v>84169581</v>
      </c>
      <c r="I153" s="56">
        <v>0</v>
      </c>
      <c r="J153" s="56">
        <v>184377148</v>
      </c>
      <c r="K153" s="56">
        <f>E153+H153</f>
        <v>84169581</v>
      </c>
      <c r="L153" s="32">
        <v>186584010</v>
      </c>
    </row>
    <row r="154" spans="2:12" ht="15" customHeight="1" thickTop="1">
      <c r="B154" s="160" t="s">
        <v>322</v>
      </c>
      <c r="C154" s="160"/>
      <c r="D154" s="31"/>
      <c r="E154" s="31"/>
      <c r="F154" s="31"/>
      <c r="G154" s="31"/>
      <c r="H154" s="33"/>
      <c r="I154" s="33"/>
      <c r="J154" s="33"/>
      <c r="K154" s="33"/>
      <c r="L154" s="33"/>
    </row>
    <row r="155" spans="2:12" ht="15" customHeight="1">
      <c r="B155" s="57"/>
      <c r="C155" s="58"/>
      <c r="D155" s="58"/>
      <c r="E155" s="58"/>
      <c r="F155" s="58"/>
      <c r="G155" s="58"/>
      <c r="H155" s="26" t="s">
        <v>562</v>
      </c>
      <c r="I155" s="60"/>
      <c r="J155" s="59" t="s">
        <v>304</v>
      </c>
      <c r="K155" s="59" t="s">
        <v>550</v>
      </c>
      <c r="L155" s="59" t="s">
        <v>304</v>
      </c>
    </row>
    <row r="156" spans="2:12" ht="15" customHeight="1">
      <c r="B156" s="173" t="s">
        <v>323</v>
      </c>
      <c r="C156" s="173"/>
      <c r="D156" s="31"/>
      <c r="E156" s="31"/>
      <c r="F156" s="31"/>
      <c r="G156" s="31"/>
      <c r="H156" s="33"/>
      <c r="I156" s="33"/>
      <c r="J156" s="33"/>
      <c r="K156" s="33"/>
      <c r="L156" s="33"/>
    </row>
    <row r="157" spans="2:12" ht="15" customHeight="1">
      <c r="B157" s="159" t="s">
        <v>324</v>
      </c>
      <c r="C157" s="159"/>
      <c r="D157" s="159"/>
      <c r="E157" s="39"/>
      <c r="F157" s="39"/>
      <c r="G157" s="39"/>
      <c r="H157" s="29">
        <v>38108680000</v>
      </c>
      <c r="I157" s="29"/>
      <c r="J157" s="29">
        <v>35738600000</v>
      </c>
      <c r="K157" s="29">
        <v>38108680000</v>
      </c>
      <c r="L157" s="29">
        <v>35738600000</v>
      </c>
    </row>
    <row r="158" spans="2:12" ht="15" customHeight="1" thickBot="1">
      <c r="B158" s="31" t="s">
        <v>296</v>
      </c>
      <c r="C158" s="31"/>
      <c r="D158" s="31"/>
      <c r="E158" s="31"/>
      <c r="F158" s="31"/>
      <c r="G158" s="31"/>
      <c r="H158" s="32">
        <f>SUM(H157)</f>
        <v>38108680000</v>
      </c>
      <c r="I158" s="33"/>
      <c r="J158" s="32">
        <v>35738600000</v>
      </c>
      <c r="K158" s="32">
        <v>38108680000</v>
      </c>
      <c r="L158" s="32">
        <v>35738600000</v>
      </c>
    </row>
    <row r="159" spans="2:12" ht="15" customHeight="1" thickTop="1">
      <c r="B159" s="31"/>
      <c r="C159" s="31"/>
      <c r="D159" s="31"/>
      <c r="E159" s="31"/>
      <c r="F159" s="31"/>
      <c r="G159" s="31"/>
      <c r="H159" s="33"/>
      <c r="I159" s="33"/>
      <c r="J159" s="33"/>
      <c r="K159" s="33"/>
      <c r="L159" s="33"/>
    </row>
    <row r="160" spans="2:12" ht="15" customHeight="1">
      <c r="B160" s="51" t="s">
        <v>325</v>
      </c>
      <c r="C160" s="31"/>
      <c r="D160" s="31"/>
      <c r="E160" s="31"/>
      <c r="F160" s="31"/>
      <c r="G160" s="31"/>
      <c r="H160" s="33"/>
      <c r="I160" s="33"/>
      <c r="J160" s="33"/>
      <c r="K160" s="33"/>
      <c r="L160" s="33"/>
    </row>
    <row r="161" spans="2:12" ht="15" customHeight="1">
      <c r="B161" s="25"/>
      <c r="C161" s="35"/>
      <c r="D161" s="35"/>
      <c r="E161" s="35"/>
      <c r="F161" s="35"/>
      <c r="G161" s="35"/>
      <c r="H161" s="26" t="s">
        <v>562</v>
      </c>
      <c r="I161" s="27"/>
      <c r="J161" s="26" t="s">
        <v>304</v>
      </c>
      <c r="K161" s="26" t="s">
        <v>550</v>
      </c>
      <c r="L161" s="26" t="s">
        <v>304</v>
      </c>
    </row>
    <row r="162" spans="2:12" ht="15" customHeight="1">
      <c r="B162" s="43" t="s">
        <v>326</v>
      </c>
      <c r="C162" s="31"/>
      <c r="D162" s="31"/>
      <c r="E162" s="31"/>
      <c r="F162" s="31"/>
      <c r="G162" s="31"/>
      <c r="H162" s="33"/>
      <c r="I162" s="33"/>
      <c r="J162" s="33"/>
      <c r="K162" s="33"/>
      <c r="L162" s="33"/>
    </row>
    <row r="163" spans="2:12" ht="15" customHeight="1">
      <c r="B163" s="159" t="s">
        <v>327</v>
      </c>
      <c r="C163" s="159"/>
      <c r="D163" s="159"/>
      <c r="E163" s="39"/>
      <c r="F163" s="39"/>
      <c r="G163" s="39"/>
      <c r="H163" s="29">
        <v>770000000</v>
      </c>
      <c r="I163" s="29"/>
      <c r="J163" s="29">
        <v>420000000</v>
      </c>
      <c r="K163" s="29">
        <v>770000000</v>
      </c>
      <c r="L163" s="29">
        <v>420000000</v>
      </c>
    </row>
    <row r="164" spans="2:12" ht="15" customHeight="1" thickBot="1">
      <c r="B164" s="31" t="s">
        <v>296</v>
      </c>
      <c r="C164" s="31"/>
      <c r="D164" s="31"/>
      <c r="E164" s="31"/>
      <c r="F164" s="31"/>
      <c r="G164" s="31"/>
      <c r="H164" s="32">
        <f>SUM(H163:H163)</f>
        <v>770000000</v>
      </c>
      <c r="I164" s="33"/>
      <c r="J164" s="32">
        <v>1617000000</v>
      </c>
      <c r="K164" s="32">
        <v>770000000</v>
      </c>
      <c r="L164" s="32">
        <v>1617000000</v>
      </c>
    </row>
    <row r="165" spans="2:12" ht="15" customHeight="1" thickTop="1">
      <c r="B165" s="31"/>
      <c r="C165" s="31"/>
      <c r="D165" s="31"/>
      <c r="E165" s="31"/>
      <c r="F165" s="31"/>
      <c r="G165" s="31"/>
      <c r="H165" s="33"/>
      <c r="I165" s="33"/>
      <c r="J165" s="33"/>
      <c r="K165" s="33"/>
      <c r="L165" s="33"/>
    </row>
    <row r="166" spans="2:12" ht="15" customHeight="1">
      <c r="B166" s="160" t="s">
        <v>328</v>
      </c>
      <c r="C166" s="160"/>
      <c r="D166" s="31"/>
      <c r="E166" s="31"/>
      <c r="F166" s="31"/>
      <c r="G166" s="31"/>
      <c r="H166" s="33"/>
      <c r="I166" s="33"/>
      <c r="J166" s="33"/>
      <c r="K166" s="33"/>
      <c r="L166" s="33"/>
    </row>
    <row r="167" spans="2:12" ht="15" customHeight="1">
      <c r="B167" s="172" t="s">
        <v>329</v>
      </c>
      <c r="C167" s="172"/>
      <c r="D167" s="35"/>
      <c r="E167" s="35"/>
      <c r="F167" s="35"/>
      <c r="G167" s="35"/>
      <c r="H167" s="26" t="s">
        <v>562</v>
      </c>
      <c r="I167" s="27"/>
      <c r="J167" s="26" t="s">
        <v>304</v>
      </c>
      <c r="K167" s="26" t="s">
        <v>550</v>
      </c>
      <c r="L167" s="26" t="s">
        <v>304</v>
      </c>
    </row>
    <row r="168" spans="2:12" ht="16.5" customHeight="1">
      <c r="B168" s="171" t="s">
        <v>330</v>
      </c>
      <c r="C168" s="173"/>
      <c r="D168" s="31"/>
      <c r="E168" s="31"/>
      <c r="F168" s="31"/>
      <c r="G168" s="31"/>
      <c r="H168" s="29">
        <v>1998216725</v>
      </c>
      <c r="I168" s="29"/>
      <c r="J168" s="29">
        <v>115000000</v>
      </c>
      <c r="K168" s="29">
        <v>1998216725</v>
      </c>
      <c r="L168" s="29">
        <v>115000000</v>
      </c>
    </row>
    <row r="169" spans="2:12" ht="15" customHeight="1" thickBot="1">
      <c r="B169" s="31" t="s">
        <v>296</v>
      </c>
      <c r="C169" s="31"/>
      <c r="D169" s="31"/>
      <c r="E169" s="31"/>
      <c r="F169" s="31"/>
      <c r="G169" s="31"/>
      <c r="H169" s="32">
        <v>1998216725</v>
      </c>
      <c r="I169" s="33"/>
      <c r="J169" s="32">
        <v>115000000</v>
      </c>
      <c r="K169" s="32">
        <v>1998216725</v>
      </c>
      <c r="L169" s="32">
        <v>115000000</v>
      </c>
    </row>
    <row r="170" spans="2:12" ht="15" customHeight="1" thickTop="1">
      <c r="B170" s="31"/>
      <c r="C170" s="31"/>
      <c r="D170" s="31"/>
      <c r="E170" s="31"/>
      <c r="F170" s="31"/>
      <c r="G170" s="31"/>
      <c r="H170" s="33"/>
      <c r="I170" s="33"/>
      <c r="J170" s="33"/>
      <c r="K170" s="33"/>
      <c r="L170" s="33"/>
    </row>
    <row r="171" spans="2:12" ht="15" customHeight="1">
      <c r="B171" s="160" t="s">
        <v>331</v>
      </c>
      <c r="C171" s="160"/>
      <c r="D171" s="31"/>
      <c r="E171" s="31"/>
      <c r="F171" s="31"/>
      <c r="G171" s="31"/>
      <c r="H171" s="33"/>
      <c r="I171" s="33"/>
      <c r="J171" s="33"/>
      <c r="K171" s="33"/>
      <c r="L171" s="33"/>
    </row>
    <row r="172" spans="2:12" ht="15" customHeight="1">
      <c r="B172" s="25"/>
      <c r="C172" s="35"/>
      <c r="D172" s="35"/>
      <c r="E172" s="35"/>
      <c r="F172" s="35"/>
      <c r="G172" s="35"/>
      <c r="H172" s="26" t="s">
        <v>562</v>
      </c>
      <c r="I172" s="27"/>
      <c r="J172" s="26" t="s">
        <v>304</v>
      </c>
      <c r="K172" s="26" t="s">
        <v>550</v>
      </c>
      <c r="L172" s="26" t="s">
        <v>304</v>
      </c>
    </row>
    <row r="173" spans="2:12" ht="15" customHeight="1">
      <c r="B173" s="159" t="s">
        <v>332</v>
      </c>
      <c r="C173" s="159"/>
      <c r="D173" s="159"/>
      <c r="E173" s="39"/>
      <c r="F173" s="39"/>
      <c r="G173" s="39"/>
      <c r="H173" s="29">
        <v>71437520</v>
      </c>
      <c r="I173" s="29"/>
      <c r="J173" s="29">
        <v>535781392</v>
      </c>
      <c r="K173" s="29">
        <v>125015659</v>
      </c>
      <c r="L173" s="29">
        <v>535781392</v>
      </c>
    </row>
    <row r="174" spans="2:12" ht="15" customHeight="1">
      <c r="B174" s="159" t="s">
        <v>333</v>
      </c>
      <c r="C174" s="159"/>
      <c r="D174" s="159"/>
      <c r="E174" s="39"/>
      <c r="F174" s="39"/>
      <c r="G174" s="39"/>
      <c r="H174" s="29">
        <v>1622500130</v>
      </c>
      <c r="I174" s="29"/>
      <c r="J174" s="29">
        <v>321435000</v>
      </c>
      <c r="K174" s="29">
        <v>2758948000</v>
      </c>
      <c r="L174" s="29">
        <v>321435000</v>
      </c>
    </row>
    <row r="175" spans="2:12" ht="15" customHeight="1" thickBot="1">
      <c r="B175" s="31" t="s">
        <v>296</v>
      </c>
      <c r="C175" s="31"/>
      <c r="D175" s="31"/>
      <c r="E175" s="31"/>
      <c r="F175" s="31"/>
      <c r="G175" s="31"/>
      <c r="H175" s="32">
        <f>SUM(H173:H174)</f>
        <v>1693937650</v>
      </c>
      <c r="I175" s="33"/>
      <c r="J175" s="32">
        <v>1073486392</v>
      </c>
      <c r="K175" s="32">
        <v>2883963659</v>
      </c>
      <c r="L175" s="32">
        <v>1073486392</v>
      </c>
    </row>
    <row r="176" spans="2:12" ht="15" customHeight="1" thickTop="1">
      <c r="B176" s="31"/>
      <c r="C176" s="31"/>
      <c r="D176" s="31"/>
      <c r="E176" s="31"/>
      <c r="F176" s="31"/>
      <c r="G176" s="31"/>
      <c r="H176" s="33"/>
      <c r="I176" s="33"/>
      <c r="J176" s="33"/>
      <c r="K176" s="33"/>
      <c r="L176" s="33"/>
    </row>
    <row r="177" spans="2:12" ht="15" customHeight="1">
      <c r="B177" s="31"/>
      <c r="C177" s="31"/>
      <c r="D177" s="31"/>
      <c r="E177" s="31"/>
      <c r="F177" s="31"/>
      <c r="G177" s="31"/>
      <c r="H177" s="33"/>
      <c r="I177" s="33"/>
      <c r="J177" s="33"/>
      <c r="K177" s="33"/>
      <c r="L177" s="33"/>
    </row>
    <row r="178" spans="2:12" ht="15" customHeight="1">
      <c r="B178" s="51" t="s">
        <v>334</v>
      </c>
      <c r="C178" s="31"/>
      <c r="D178" s="31"/>
      <c r="E178" s="31"/>
      <c r="F178" s="31"/>
      <c r="G178" s="31"/>
      <c r="H178" s="33"/>
      <c r="I178" s="33"/>
      <c r="J178" s="33"/>
      <c r="K178" s="33"/>
      <c r="L178" s="33"/>
    </row>
    <row r="179" spans="2:12" ht="15" customHeight="1">
      <c r="B179" s="25"/>
      <c r="C179" s="35"/>
      <c r="D179" s="35"/>
      <c r="E179" s="35"/>
      <c r="F179" s="35"/>
      <c r="G179" s="35"/>
      <c r="H179" s="26" t="s">
        <v>562</v>
      </c>
      <c r="I179" s="27"/>
      <c r="J179" s="26" t="s">
        <v>304</v>
      </c>
      <c r="K179" s="26" t="s">
        <v>550</v>
      </c>
      <c r="L179" s="26" t="s">
        <v>304</v>
      </c>
    </row>
    <row r="180" spans="2:12" ht="15" customHeight="1">
      <c r="B180" s="51" t="s">
        <v>335</v>
      </c>
      <c r="C180" s="31"/>
      <c r="D180" s="31"/>
      <c r="E180" s="31"/>
      <c r="F180" s="31"/>
      <c r="G180" s="31"/>
      <c r="H180" s="33">
        <f>SUM(H181:H191)</f>
        <v>29627972067</v>
      </c>
      <c r="I180" s="33"/>
      <c r="J180" s="33">
        <v>40440274827</v>
      </c>
      <c r="K180" s="33">
        <v>40025000000</v>
      </c>
      <c r="L180" s="33">
        <v>40440274827</v>
      </c>
    </row>
    <row r="181" spans="2:12" ht="15" customHeight="1">
      <c r="B181" s="159" t="s">
        <v>336</v>
      </c>
      <c r="C181" s="159"/>
      <c r="D181" s="159"/>
      <c r="E181" s="39"/>
      <c r="F181" s="39"/>
      <c r="G181" s="39"/>
      <c r="H181" s="29">
        <v>8000000000</v>
      </c>
      <c r="I181" s="29"/>
      <c r="J181" s="29">
        <v>25095274837</v>
      </c>
      <c r="K181" s="29">
        <v>16000000000</v>
      </c>
      <c r="L181" s="29">
        <v>25095274837</v>
      </c>
    </row>
    <row r="182" spans="2:12" ht="15" customHeight="1">
      <c r="B182" s="159" t="s">
        <v>337</v>
      </c>
      <c r="C182" s="159"/>
      <c r="D182" s="159"/>
      <c r="E182" s="39"/>
      <c r="F182" s="39"/>
      <c r="G182" s="39"/>
      <c r="H182" s="29">
        <v>12000000000</v>
      </c>
      <c r="I182" s="29"/>
      <c r="J182" s="29"/>
      <c r="K182" s="29">
        <v>19425000000</v>
      </c>
      <c r="L182" s="29"/>
    </row>
    <row r="183" spans="2:12" ht="15" customHeight="1">
      <c r="B183" s="159" t="s">
        <v>96</v>
      </c>
      <c r="C183" s="159"/>
      <c r="D183" s="159"/>
      <c r="E183" s="39"/>
      <c r="F183" s="39"/>
      <c r="G183" s="39"/>
      <c r="H183" s="29">
        <v>3500000000</v>
      </c>
      <c r="I183" s="29"/>
      <c r="J183" s="29"/>
      <c r="K183" s="29">
        <v>4000000000</v>
      </c>
      <c r="L183" s="29"/>
    </row>
    <row r="184" spans="2:12" ht="15" customHeight="1">
      <c r="B184" s="159" t="s">
        <v>338</v>
      </c>
      <c r="C184" s="159"/>
      <c r="D184" s="159"/>
      <c r="E184" s="39"/>
      <c r="F184" s="39"/>
      <c r="G184" s="39"/>
      <c r="H184" s="29"/>
      <c r="I184" s="29"/>
      <c r="J184" s="29"/>
      <c r="K184" s="29"/>
      <c r="L184" s="29"/>
    </row>
    <row r="185" spans="2:12" ht="15" customHeight="1">
      <c r="B185" s="159" t="s">
        <v>420</v>
      </c>
      <c r="C185" s="159"/>
      <c r="D185" s="159"/>
      <c r="E185" s="39"/>
      <c r="F185" s="39"/>
      <c r="G185" s="39"/>
      <c r="H185" s="29">
        <v>820000000</v>
      </c>
      <c r="I185" s="29"/>
      <c r="J185" s="29"/>
      <c r="K185" s="29">
        <v>600000000</v>
      </c>
      <c r="L185" s="29"/>
    </row>
    <row r="186" spans="2:12" ht="15" customHeight="1">
      <c r="B186" s="39" t="s">
        <v>551</v>
      </c>
      <c r="C186" s="39"/>
      <c r="D186" s="39"/>
      <c r="E186" s="39"/>
      <c r="F186" s="39"/>
      <c r="G186" s="39"/>
      <c r="H186" s="29">
        <v>1500000000</v>
      </c>
      <c r="I186" s="29"/>
      <c r="J186" s="29"/>
      <c r="K186" s="29"/>
      <c r="L186" s="29"/>
    </row>
    <row r="187" spans="2:12" ht="15" customHeight="1">
      <c r="B187" s="39" t="s">
        <v>552</v>
      </c>
      <c r="C187" s="39"/>
      <c r="D187" s="39"/>
      <c r="E187" s="39"/>
      <c r="F187" s="39"/>
      <c r="G187" s="39"/>
      <c r="H187" s="29">
        <v>657972067</v>
      </c>
      <c r="I187" s="29"/>
      <c r="J187" s="29"/>
      <c r="K187" s="29"/>
      <c r="L187" s="29"/>
    </row>
    <row r="188" spans="2:12" ht="15" customHeight="1">
      <c r="B188" s="39" t="s">
        <v>553</v>
      </c>
      <c r="C188" s="39"/>
      <c r="D188" s="39"/>
      <c r="E188" s="39"/>
      <c r="F188" s="39"/>
      <c r="G188" s="39"/>
      <c r="H188" s="29">
        <v>150000000</v>
      </c>
      <c r="I188" s="29"/>
      <c r="J188" s="29"/>
      <c r="K188" s="29"/>
      <c r="L188" s="29"/>
    </row>
    <row r="189" spans="2:12" ht="15" customHeight="1">
      <c r="B189" s="39" t="s">
        <v>554</v>
      </c>
      <c r="C189" s="39"/>
      <c r="D189" s="39"/>
      <c r="E189" s="39"/>
      <c r="F189" s="39"/>
      <c r="G189" s="39"/>
      <c r="H189" s="29">
        <v>100000000</v>
      </c>
      <c r="I189" s="29"/>
      <c r="J189" s="29"/>
      <c r="K189" s="29"/>
      <c r="L189" s="29"/>
    </row>
    <row r="190" spans="2:12" ht="15" customHeight="1">
      <c r="B190" s="39" t="s">
        <v>555</v>
      </c>
      <c r="C190" s="39"/>
      <c r="D190" s="39"/>
      <c r="E190" s="39"/>
      <c r="F190" s="39"/>
      <c r="G190" s="39"/>
      <c r="H190" s="29">
        <v>2400000000</v>
      </c>
      <c r="I190" s="29"/>
      <c r="J190" s="29"/>
      <c r="K190" s="29"/>
      <c r="L190" s="29"/>
    </row>
    <row r="191" spans="2:12" ht="15" customHeight="1">
      <c r="B191" s="39" t="s">
        <v>565</v>
      </c>
      <c r="C191" s="39"/>
      <c r="D191" s="39"/>
      <c r="E191" s="39"/>
      <c r="F191" s="39"/>
      <c r="G191" s="39"/>
      <c r="H191" s="29">
        <v>500000000</v>
      </c>
      <c r="I191" s="29"/>
      <c r="J191" s="29"/>
      <c r="K191" s="29"/>
      <c r="L191" s="29"/>
    </row>
    <row r="192" spans="2:12" ht="15" customHeight="1">
      <c r="B192" s="51" t="s">
        <v>339</v>
      </c>
      <c r="C192" s="31"/>
      <c r="D192" s="31"/>
      <c r="E192" s="31"/>
      <c r="F192" s="31"/>
      <c r="G192" s="31"/>
      <c r="H192" s="29"/>
      <c r="I192" s="29"/>
      <c r="J192" s="29">
        <v>0</v>
      </c>
      <c r="K192" s="29">
        <v>0</v>
      </c>
      <c r="L192" s="29">
        <v>0</v>
      </c>
    </row>
    <row r="193" spans="2:12" ht="15" customHeight="1" thickBot="1">
      <c r="B193" s="31" t="s">
        <v>296</v>
      </c>
      <c r="C193" s="31"/>
      <c r="D193" s="31"/>
      <c r="E193" s="31"/>
      <c r="F193" s="31"/>
      <c r="G193" s="31"/>
      <c r="H193" s="32">
        <f>H192+H180</f>
        <v>29627972067</v>
      </c>
      <c r="I193" s="33"/>
      <c r="J193" s="32">
        <v>40440274827</v>
      </c>
      <c r="K193" s="32">
        <v>40025000000</v>
      </c>
      <c r="L193" s="32">
        <v>40440274827</v>
      </c>
    </row>
    <row r="194" spans="2:12" ht="15" customHeight="1" thickTop="1">
      <c r="B194" s="51"/>
      <c r="C194" s="31"/>
      <c r="D194" s="31"/>
      <c r="E194" s="31"/>
      <c r="F194" s="31"/>
      <c r="G194" s="31"/>
      <c r="H194" s="33"/>
      <c r="I194" s="33"/>
      <c r="J194" s="33"/>
      <c r="K194" s="33"/>
      <c r="L194" s="33"/>
    </row>
    <row r="195" spans="2:12" ht="15" customHeight="1">
      <c r="B195" s="51"/>
      <c r="C195" s="31"/>
      <c r="D195" s="31"/>
      <c r="E195" s="31"/>
      <c r="F195" s="31"/>
      <c r="G195" s="31"/>
      <c r="H195" s="33"/>
      <c r="I195" s="33"/>
      <c r="J195" s="33"/>
      <c r="K195" s="33"/>
      <c r="L195" s="33"/>
    </row>
    <row r="196" spans="2:12" ht="15" customHeight="1">
      <c r="B196" s="160" t="s">
        <v>340</v>
      </c>
      <c r="C196" s="160"/>
      <c r="D196" s="31"/>
      <c r="E196" s="31"/>
      <c r="F196" s="31"/>
      <c r="G196" s="31"/>
      <c r="H196" s="33"/>
      <c r="I196" s="33"/>
      <c r="J196" s="33"/>
      <c r="K196" s="33"/>
      <c r="L196" s="33"/>
    </row>
    <row r="197" spans="2:12" ht="15" customHeight="1">
      <c r="B197" s="25"/>
      <c r="C197" s="35"/>
      <c r="D197" s="35"/>
      <c r="E197" s="35"/>
      <c r="F197" s="35"/>
      <c r="G197" s="35"/>
      <c r="H197" s="26" t="s">
        <v>562</v>
      </c>
      <c r="I197" s="27"/>
      <c r="J197" s="26" t="s">
        <v>304</v>
      </c>
      <c r="K197" s="26" t="s">
        <v>550</v>
      </c>
      <c r="L197" s="26" t="s">
        <v>304</v>
      </c>
    </row>
    <row r="198" spans="2:12" ht="15" customHeight="1">
      <c r="B198" s="159" t="s">
        <v>341</v>
      </c>
      <c r="C198" s="159"/>
      <c r="D198" s="159"/>
      <c r="E198" s="39"/>
      <c r="F198" s="39"/>
      <c r="G198" s="39"/>
      <c r="H198" s="29">
        <v>4426507335</v>
      </c>
      <c r="I198" s="29"/>
      <c r="J198" s="29">
        <v>5373614504</v>
      </c>
      <c r="K198" s="29">
        <v>5708012532</v>
      </c>
      <c r="L198" s="29">
        <v>5373614504</v>
      </c>
    </row>
    <row r="199" spans="2:12" ht="15" customHeight="1">
      <c r="B199" s="159" t="s">
        <v>342</v>
      </c>
      <c r="C199" s="159"/>
      <c r="D199" s="159"/>
      <c r="E199" s="39"/>
      <c r="F199" s="39"/>
      <c r="G199" s="39"/>
      <c r="H199" s="29">
        <v>328551454</v>
      </c>
      <c r="I199" s="29"/>
      <c r="J199" s="29">
        <v>70916391</v>
      </c>
      <c r="K199" s="29">
        <v>1006434810</v>
      </c>
      <c r="L199" s="29">
        <v>70916391</v>
      </c>
    </row>
    <row r="200" spans="2:12" ht="15" customHeight="1">
      <c r="B200" s="159" t="s">
        <v>421</v>
      </c>
      <c r="C200" s="159"/>
      <c r="D200" s="159"/>
      <c r="E200" s="39"/>
      <c r="F200" s="39"/>
      <c r="G200" s="39"/>
      <c r="H200" s="29">
        <v>628657323</v>
      </c>
      <c r="I200" s="29"/>
      <c r="J200" s="29"/>
      <c r="K200" s="29">
        <v>172444434</v>
      </c>
      <c r="L200" s="29"/>
    </row>
    <row r="201" spans="2:12" ht="15" customHeight="1">
      <c r="B201" s="159" t="s">
        <v>343</v>
      </c>
      <c r="C201" s="159"/>
      <c r="D201" s="159"/>
      <c r="E201" s="39"/>
      <c r="F201" s="39"/>
      <c r="G201" s="39"/>
      <c r="H201" s="29">
        <v>0</v>
      </c>
      <c r="I201" s="29"/>
      <c r="J201" s="29">
        <v>0</v>
      </c>
      <c r="K201" s="29">
        <v>0</v>
      </c>
      <c r="L201" s="29">
        <v>0</v>
      </c>
    </row>
    <row r="202" spans="2:12" ht="15" customHeight="1" thickBot="1">
      <c r="B202" s="31" t="s">
        <v>296</v>
      </c>
      <c r="C202" s="31"/>
      <c r="D202" s="31"/>
      <c r="E202" s="31"/>
      <c r="F202" s="31"/>
      <c r="G202" s="31"/>
      <c r="H202" s="32">
        <f>SUM(H198:H201)</f>
        <v>5383716112</v>
      </c>
      <c r="I202" s="33"/>
      <c r="J202" s="32">
        <v>5444530895</v>
      </c>
      <c r="K202" s="32">
        <v>6886891776</v>
      </c>
      <c r="L202" s="32">
        <v>5444530895</v>
      </c>
    </row>
    <row r="203" spans="2:12" ht="15" customHeight="1" thickTop="1">
      <c r="B203" s="31"/>
      <c r="C203" s="31"/>
      <c r="D203" s="31"/>
      <c r="E203" s="31"/>
      <c r="F203" s="31"/>
      <c r="G203" s="31"/>
      <c r="H203" s="33"/>
      <c r="I203" s="33"/>
      <c r="J203" s="33"/>
      <c r="K203" s="33"/>
      <c r="L203" s="33"/>
    </row>
    <row r="204" spans="2:12" ht="15" customHeight="1">
      <c r="B204" s="160" t="s">
        <v>344</v>
      </c>
      <c r="C204" s="160"/>
      <c r="D204" s="31"/>
      <c r="E204" s="31"/>
      <c r="F204" s="31"/>
      <c r="G204" s="31"/>
      <c r="H204" s="33"/>
      <c r="I204" s="33"/>
      <c r="J204" s="33"/>
      <c r="K204" s="33"/>
      <c r="L204" s="33"/>
    </row>
    <row r="205" spans="2:12" ht="15" customHeight="1">
      <c r="B205" s="25"/>
      <c r="C205" s="35"/>
      <c r="D205" s="35"/>
      <c r="E205" s="35"/>
      <c r="F205" s="35"/>
      <c r="G205" s="35"/>
      <c r="H205" s="26" t="s">
        <v>562</v>
      </c>
      <c r="I205" s="27"/>
      <c r="J205" s="26" t="s">
        <v>304</v>
      </c>
      <c r="K205" s="26" t="s">
        <v>550</v>
      </c>
      <c r="L205" s="26" t="s">
        <v>304</v>
      </c>
    </row>
    <row r="206" spans="2:12" ht="15" customHeight="1">
      <c r="B206" s="159" t="s">
        <v>345</v>
      </c>
      <c r="C206" s="159"/>
      <c r="D206" s="159"/>
      <c r="E206" s="39"/>
      <c r="F206" s="39"/>
      <c r="G206" s="39"/>
      <c r="H206" s="29">
        <v>280425419</v>
      </c>
      <c r="I206" s="29"/>
      <c r="J206" s="29">
        <v>197534131</v>
      </c>
      <c r="K206" s="29">
        <v>211602188</v>
      </c>
      <c r="L206" s="29">
        <v>197534131</v>
      </c>
    </row>
    <row r="207" spans="2:12" ht="15" customHeight="1">
      <c r="B207" s="159" t="s">
        <v>346</v>
      </c>
      <c r="C207" s="159"/>
      <c r="D207" s="159"/>
      <c r="E207" s="39"/>
      <c r="F207" s="39"/>
      <c r="G207" s="39"/>
      <c r="H207" s="29">
        <v>352400000</v>
      </c>
      <c r="I207" s="29"/>
      <c r="J207" s="29">
        <v>16500000</v>
      </c>
      <c r="K207" s="29">
        <v>392400000</v>
      </c>
      <c r="L207" s="29"/>
    </row>
    <row r="208" spans="2:12" ht="15" customHeight="1">
      <c r="B208" s="159" t="s">
        <v>549</v>
      </c>
      <c r="C208" s="159"/>
      <c r="D208" s="159"/>
      <c r="E208" s="39"/>
      <c r="F208" s="39"/>
      <c r="G208" s="39"/>
      <c r="H208" s="29">
        <v>0</v>
      </c>
      <c r="I208" s="29"/>
      <c r="J208" s="29"/>
      <c r="K208" s="29">
        <v>13200000</v>
      </c>
      <c r="L208" s="29"/>
    </row>
    <row r="209" spans="2:12" ht="15" customHeight="1" thickBot="1">
      <c r="B209" s="31" t="s">
        <v>296</v>
      </c>
      <c r="C209" s="31"/>
      <c r="D209" s="31"/>
      <c r="E209" s="31"/>
      <c r="F209" s="31"/>
      <c r="G209" s="31"/>
      <c r="H209" s="32">
        <f>SUM(H206:H208)</f>
        <v>632825419</v>
      </c>
      <c r="I209" s="33"/>
      <c r="J209" s="32">
        <v>364154731</v>
      </c>
      <c r="K209" s="32">
        <f>SUM(K206:K208)</f>
        <v>617202188</v>
      </c>
      <c r="L209" s="32">
        <v>364154731</v>
      </c>
    </row>
    <row r="210" spans="2:12" ht="15" customHeight="1" thickTop="1">
      <c r="B210" s="31"/>
      <c r="C210" s="31"/>
      <c r="D210" s="31"/>
      <c r="E210" s="31"/>
      <c r="F210" s="31"/>
      <c r="G210" s="31"/>
      <c r="H210" s="33"/>
      <c r="I210" s="33"/>
      <c r="J210" s="33"/>
      <c r="K210" s="33"/>
      <c r="L210" s="33"/>
    </row>
    <row r="211" spans="2:12" ht="15" customHeight="1">
      <c r="B211" s="160" t="s">
        <v>347</v>
      </c>
      <c r="C211" s="160"/>
      <c r="D211" s="31"/>
      <c r="E211" s="31"/>
      <c r="F211" s="31"/>
      <c r="G211" s="31"/>
      <c r="H211" s="33"/>
      <c r="I211" s="33"/>
      <c r="J211" s="33"/>
      <c r="K211" s="33"/>
      <c r="L211" s="33"/>
    </row>
    <row r="212" spans="2:12" ht="15" customHeight="1">
      <c r="B212" s="160" t="s">
        <v>348</v>
      </c>
      <c r="C212" s="160"/>
      <c r="D212" s="160"/>
      <c r="E212" s="40"/>
      <c r="F212" s="40"/>
      <c r="G212" s="40"/>
      <c r="H212" s="33"/>
      <c r="I212" s="33"/>
      <c r="J212" s="33"/>
      <c r="K212" s="33"/>
      <c r="L212" s="33"/>
    </row>
    <row r="213" spans="2:12" ht="15" customHeight="1">
      <c r="B213" s="51"/>
      <c r="C213" s="31"/>
      <c r="D213" s="31"/>
      <c r="E213" s="31"/>
      <c r="F213" s="31"/>
      <c r="G213" s="31"/>
      <c r="H213" s="33"/>
      <c r="I213" s="33"/>
      <c r="J213" s="33"/>
      <c r="K213" s="33"/>
      <c r="L213" s="33"/>
    </row>
    <row r="214" spans="2:12" ht="15" customHeight="1">
      <c r="B214" s="51"/>
      <c r="C214" s="45" t="s">
        <v>349</v>
      </c>
      <c r="D214" s="45" t="s">
        <v>350</v>
      </c>
      <c r="E214" s="45" t="s">
        <v>351</v>
      </c>
      <c r="F214" s="45"/>
      <c r="G214" s="45"/>
      <c r="H214" s="61" t="s">
        <v>352</v>
      </c>
      <c r="I214" s="46"/>
      <c r="J214" s="46" t="s">
        <v>353</v>
      </c>
      <c r="K214" s="46" t="s">
        <v>354</v>
      </c>
      <c r="L214" s="46" t="s">
        <v>353</v>
      </c>
    </row>
    <row r="215" spans="2:12" ht="15" customHeight="1">
      <c r="B215" s="51"/>
      <c r="C215" s="45" t="s">
        <v>355</v>
      </c>
      <c r="D215" s="45" t="s">
        <v>356</v>
      </c>
      <c r="E215" s="45" t="s">
        <v>357</v>
      </c>
      <c r="F215" s="45"/>
      <c r="G215" s="45"/>
      <c r="H215" s="61" t="s">
        <v>358</v>
      </c>
      <c r="I215" s="46"/>
      <c r="J215" s="46" t="s">
        <v>359</v>
      </c>
      <c r="K215" s="46" t="s">
        <v>359</v>
      </c>
      <c r="L215" s="46" t="s">
        <v>359</v>
      </c>
    </row>
    <row r="216" spans="2:12" ht="15" customHeight="1" hidden="1">
      <c r="B216" s="51" t="s">
        <v>360</v>
      </c>
      <c r="C216" s="46">
        <v>80000000000</v>
      </c>
      <c r="D216" s="46">
        <v>3481193632</v>
      </c>
      <c r="E216" s="46">
        <v>2391102218</v>
      </c>
      <c r="F216" s="46"/>
      <c r="G216" s="46"/>
      <c r="H216" s="24"/>
      <c r="I216" s="46"/>
      <c r="J216" s="46">
        <v>11406255853</v>
      </c>
      <c r="K216" s="46">
        <v>511013218</v>
      </c>
      <c r="L216" s="46">
        <v>11406255853</v>
      </c>
    </row>
    <row r="217" spans="2:12" ht="15" customHeight="1" hidden="1">
      <c r="B217" s="43" t="s">
        <v>361</v>
      </c>
      <c r="C217" s="29">
        <v>0</v>
      </c>
      <c r="D217" s="29">
        <v>0</v>
      </c>
      <c r="E217" s="29">
        <v>0</v>
      </c>
      <c r="F217" s="29"/>
      <c r="G217" s="29"/>
      <c r="H217" s="24"/>
      <c r="I217" s="29"/>
      <c r="J217" s="29">
        <v>496679164</v>
      </c>
      <c r="K217" s="29"/>
      <c r="L217" s="29">
        <v>496679164</v>
      </c>
    </row>
    <row r="218" spans="2:12" ht="15" customHeight="1" hidden="1">
      <c r="B218" s="43" t="s">
        <v>362</v>
      </c>
      <c r="C218" s="29">
        <v>0</v>
      </c>
      <c r="D218" s="29">
        <v>0</v>
      </c>
      <c r="E218" s="29">
        <v>0</v>
      </c>
      <c r="F218" s="29"/>
      <c r="G218" s="29"/>
      <c r="H218" s="24"/>
      <c r="I218" s="29"/>
      <c r="J218" s="62"/>
      <c r="K218" s="29"/>
      <c r="L218" s="62"/>
    </row>
    <row r="219" spans="2:13" ht="15" customHeight="1">
      <c r="B219" s="51" t="s">
        <v>556</v>
      </c>
      <c r="C219" s="33">
        <v>80000000000</v>
      </c>
      <c r="D219" s="33">
        <v>5686057428</v>
      </c>
      <c r="E219" s="33">
        <v>4595966014</v>
      </c>
      <c r="F219" s="33">
        <v>0</v>
      </c>
      <c r="G219" s="33">
        <v>0</v>
      </c>
      <c r="H219" s="33">
        <v>440972759</v>
      </c>
      <c r="I219" s="33">
        <v>0</v>
      </c>
      <c r="J219" s="33">
        <v>11902935017</v>
      </c>
      <c r="K219" s="46">
        <v>7272286907</v>
      </c>
      <c r="L219" s="33">
        <v>11902935017</v>
      </c>
      <c r="M219" s="70"/>
    </row>
    <row r="220" spans="2:12" ht="15" customHeight="1">
      <c r="B220" s="43" t="s">
        <v>363</v>
      </c>
      <c r="C220" s="29"/>
      <c r="D220" s="29"/>
      <c r="E220" s="29"/>
      <c r="F220" s="29"/>
      <c r="G220" s="29"/>
      <c r="H220" s="24"/>
      <c r="I220" s="29"/>
      <c r="J220" s="29"/>
      <c r="K220" s="29">
        <v>25052632477</v>
      </c>
      <c r="L220" s="29">
        <v>496679164</v>
      </c>
    </row>
    <row r="221" spans="2:13" ht="15" customHeight="1">
      <c r="B221" s="43" t="s">
        <v>364</v>
      </c>
      <c r="C221" s="29"/>
      <c r="D221" s="29"/>
      <c r="E221" s="29"/>
      <c r="F221" s="29"/>
      <c r="G221" s="29"/>
      <c r="H221" s="24"/>
      <c r="I221" s="29"/>
      <c r="J221" s="62"/>
      <c r="K221" s="29"/>
      <c r="L221" s="62"/>
      <c r="M221" s="150"/>
    </row>
    <row r="222" spans="2:12" ht="15" customHeight="1">
      <c r="B222" s="51" t="s">
        <v>559</v>
      </c>
      <c r="C222" s="46">
        <v>80000000000</v>
      </c>
      <c r="D222" s="46">
        <f>D219+D220-D221</f>
        <v>5686057428</v>
      </c>
      <c r="E222" s="46">
        <f>E219+E220-E221</f>
        <v>4595966014</v>
      </c>
      <c r="F222" s="46">
        <v>0</v>
      </c>
      <c r="G222" s="46">
        <v>0</v>
      </c>
      <c r="H222" s="46">
        <f>H219+H220-H221</f>
        <v>440972759</v>
      </c>
      <c r="I222" s="46">
        <v>0</v>
      </c>
      <c r="J222" s="46">
        <v>11902935017</v>
      </c>
      <c r="K222" s="46">
        <f>K219+K220</f>
        <v>32324919384</v>
      </c>
      <c r="L222" s="46">
        <v>11406255853</v>
      </c>
    </row>
    <row r="223" spans="2:12" ht="15" customHeight="1">
      <c r="B223" s="51"/>
      <c r="C223" s="33"/>
      <c r="D223" s="33"/>
      <c r="E223" s="33"/>
      <c r="F223" s="33"/>
      <c r="G223" s="33"/>
      <c r="H223" s="33"/>
      <c r="I223" s="33"/>
      <c r="J223" s="33"/>
      <c r="K223" s="33"/>
      <c r="L223" s="33"/>
    </row>
    <row r="224" spans="2:12" ht="15" customHeight="1">
      <c r="B224" s="51"/>
      <c r="C224" s="31"/>
      <c r="D224" s="31"/>
      <c r="E224" s="31"/>
      <c r="F224" s="31"/>
      <c r="G224" s="31"/>
      <c r="H224" s="33"/>
      <c r="I224" s="33"/>
      <c r="J224" s="33"/>
      <c r="K224" s="33"/>
      <c r="L224" s="33"/>
    </row>
    <row r="225" spans="2:12" ht="15" customHeight="1">
      <c r="B225" s="160" t="s">
        <v>365</v>
      </c>
      <c r="C225" s="160"/>
      <c r="D225" s="160"/>
      <c r="E225" s="31"/>
      <c r="F225" s="31"/>
      <c r="G225" s="31"/>
      <c r="H225" s="33"/>
      <c r="I225" s="33"/>
      <c r="J225" s="33"/>
      <c r="K225" s="33"/>
      <c r="L225" s="33"/>
    </row>
    <row r="226" spans="2:12" ht="15" customHeight="1">
      <c r="B226" s="63"/>
      <c r="C226" s="64"/>
      <c r="D226" s="64"/>
      <c r="E226" s="64"/>
      <c r="F226" s="64"/>
      <c r="G226" s="64"/>
      <c r="H226" s="65" t="s">
        <v>562</v>
      </c>
      <c r="I226" s="66"/>
      <c r="J226" s="65" t="s">
        <v>304</v>
      </c>
      <c r="K226" s="65" t="s">
        <v>550</v>
      </c>
      <c r="L226" s="65" t="s">
        <v>304</v>
      </c>
    </row>
    <row r="227" spans="2:12" ht="15" customHeight="1">
      <c r="B227" s="173" t="s">
        <v>366</v>
      </c>
      <c r="C227" s="173"/>
      <c r="D227" s="31"/>
      <c r="E227" s="31"/>
      <c r="F227" s="31"/>
      <c r="G227" s="31"/>
      <c r="H227" s="29">
        <v>23390000000</v>
      </c>
      <c r="I227" s="29"/>
      <c r="J227" s="29">
        <v>32000000000</v>
      </c>
      <c r="K227" s="29">
        <v>23390000000</v>
      </c>
      <c r="L227" s="29">
        <v>32000000000</v>
      </c>
    </row>
    <row r="228" spans="2:12" ht="15" customHeight="1">
      <c r="B228" s="159" t="s">
        <v>367</v>
      </c>
      <c r="C228" s="159"/>
      <c r="D228" s="31"/>
      <c r="E228" s="31"/>
      <c r="F228" s="31"/>
      <c r="G228" s="31"/>
      <c r="H228" s="29">
        <v>56610000000</v>
      </c>
      <c r="I228" s="29"/>
      <c r="J228" s="29">
        <v>48000000000</v>
      </c>
      <c r="K228" s="29">
        <v>56610000000</v>
      </c>
      <c r="L228" s="29">
        <v>48000000000</v>
      </c>
    </row>
    <row r="229" spans="2:12" ht="15" customHeight="1" thickBot="1">
      <c r="B229" s="31" t="s">
        <v>296</v>
      </c>
      <c r="C229" s="31"/>
      <c r="D229" s="31"/>
      <c r="E229" s="31"/>
      <c r="F229" s="31"/>
      <c r="G229" s="31"/>
      <c r="H229" s="32">
        <v>80000000000</v>
      </c>
      <c r="I229" s="33"/>
      <c r="J229" s="32">
        <v>80000000000</v>
      </c>
      <c r="K229" s="32">
        <v>80000000000</v>
      </c>
      <c r="L229" s="32">
        <v>80000000000</v>
      </c>
    </row>
    <row r="230" spans="2:12" ht="15" customHeight="1" thickTop="1">
      <c r="B230" s="31"/>
      <c r="C230" s="31"/>
      <c r="D230" s="31"/>
      <c r="E230" s="31"/>
      <c r="F230" s="31"/>
      <c r="G230" s="31"/>
      <c r="H230" s="33"/>
      <c r="I230" s="33"/>
      <c r="J230" s="33"/>
      <c r="K230" s="33"/>
      <c r="L230" s="33"/>
    </row>
    <row r="231" spans="2:12" ht="15" customHeight="1">
      <c r="B231" s="51"/>
      <c r="C231" s="31"/>
      <c r="D231" s="31"/>
      <c r="E231" s="31"/>
      <c r="F231" s="31"/>
      <c r="G231" s="31"/>
      <c r="H231" s="33"/>
      <c r="I231" s="33"/>
      <c r="J231" s="33"/>
      <c r="K231" s="33"/>
      <c r="L231" s="33"/>
    </row>
    <row r="232" spans="2:12" ht="15" customHeight="1">
      <c r="B232" s="160" t="s">
        <v>368</v>
      </c>
      <c r="C232" s="160"/>
      <c r="D232" s="160"/>
      <c r="E232" s="160"/>
      <c r="F232" s="31"/>
      <c r="G232" s="31"/>
      <c r="H232" s="33"/>
      <c r="I232" s="33"/>
      <c r="J232" s="33"/>
      <c r="K232" s="33"/>
      <c r="L232" s="33"/>
    </row>
    <row r="233" spans="2:12" ht="15" customHeight="1">
      <c r="B233" s="25"/>
      <c r="C233" s="35"/>
      <c r="D233" s="35"/>
      <c r="E233" s="35"/>
      <c r="F233" s="35"/>
      <c r="G233" s="35"/>
      <c r="H233" s="26" t="s">
        <v>562</v>
      </c>
      <c r="I233" s="27"/>
      <c r="J233" s="26" t="s">
        <v>304</v>
      </c>
      <c r="K233" s="26" t="s">
        <v>550</v>
      </c>
      <c r="L233" s="26" t="s">
        <v>304</v>
      </c>
    </row>
    <row r="234" spans="2:12" ht="15" customHeight="1">
      <c r="B234" s="166" t="s">
        <v>369</v>
      </c>
      <c r="C234" s="166"/>
      <c r="D234" s="31"/>
      <c r="E234" s="31"/>
      <c r="F234" s="31"/>
      <c r="G234" s="31"/>
      <c r="H234" s="33"/>
      <c r="I234" s="33"/>
      <c r="J234" s="33"/>
      <c r="K234" s="33"/>
      <c r="L234" s="33"/>
    </row>
    <row r="235" spans="2:12" ht="15" customHeight="1">
      <c r="B235" s="43" t="s">
        <v>370</v>
      </c>
      <c r="C235" s="31"/>
      <c r="D235" s="31"/>
      <c r="E235" s="31"/>
      <c r="F235" s="31"/>
      <c r="G235" s="31"/>
      <c r="H235" s="29">
        <v>80000000000</v>
      </c>
      <c r="I235" s="29"/>
      <c r="J235" s="29">
        <v>80000000000</v>
      </c>
      <c r="K235" s="29">
        <v>80000000000</v>
      </c>
      <c r="L235" s="29">
        <v>80000000000</v>
      </c>
    </row>
    <row r="236" spans="2:12" ht="15" customHeight="1">
      <c r="B236" s="159" t="s">
        <v>371</v>
      </c>
      <c r="C236" s="159"/>
      <c r="D236" s="31"/>
      <c r="E236" s="31"/>
      <c r="F236" s="31"/>
      <c r="G236" s="31"/>
      <c r="H236" s="29">
        <v>0</v>
      </c>
      <c r="I236" s="29"/>
      <c r="J236" s="29">
        <v>0</v>
      </c>
      <c r="K236" s="29">
        <v>0</v>
      </c>
      <c r="L236" s="29">
        <v>0</v>
      </c>
    </row>
    <row r="237" spans="2:12" ht="15" customHeight="1">
      <c r="B237" s="159" t="s">
        <v>372</v>
      </c>
      <c r="C237" s="159"/>
      <c r="D237" s="31"/>
      <c r="E237" s="31"/>
      <c r="F237" s="31"/>
      <c r="G237" s="31"/>
      <c r="H237" s="29">
        <v>0</v>
      </c>
      <c r="I237" s="29"/>
      <c r="J237" s="29">
        <v>0</v>
      </c>
      <c r="K237" s="29">
        <v>0</v>
      </c>
      <c r="L237" s="29">
        <v>0</v>
      </c>
    </row>
    <row r="238" spans="2:12" ht="15" customHeight="1">
      <c r="B238" s="43" t="s">
        <v>373</v>
      </c>
      <c r="C238" s="31"/>
      <c r="D238" s="31"/>
      <c r="E238" s="31"/>
      <c r="F238" s="31"/>
      <c r="G238" s="31"/>
      <c r="H238" s="29">
        <v>80000000000</v>
      </c>
      <c r="I238" s="29"/>
      <c r="J238" s="29">
        <v>80000000000</v>
      </c>
      <c r="K238" s="29">
        <v>80000000000</v>
      </c>
      <c r="L238" s="29">
        <v>80000000000</v>
      </c>
    </row>
    <row r="239" spans="2:12" ht="15" customHeight="1">
      <c r="B239" s="160" t="s">
        <v>374</v>
      </c>
      <c r="C239" s="160"/>
      <c r="D239" s="31"/>
      <c r="E239" s="31"/>
      <c r="F239" s="31"/>
      <c r="G239" s="31"/>
      <c r="H239" s="33"/>
      <c r="I239" s="33"/>
      <c r="J239" s="33"/>
      <c r="K239" s="33"/>
      <c r="L239" s="33"/>
    </row>
    <row r="240" spans="2:12" ht="15" customHeight="1">
      <c r="B240" s="51"/>
      <c r="C240" s="31"/>
      <c r="D240" s="31"/>
      <c r="E240" s="31"/>
      <c r="F240" s="31"/>
      <c r="G240" s="31"/>
      <c r="H240" s="33"/>
      <c r="I240" s="33"/>
      <c r="J240" s="33"/>
      <c r="K240" s="33"/>
      <c r="L240" s="33"/>
    </row>
    <row r="241" spans="2:12" ht="15" customHeight="1">
      <c r="B241" s="51"/>
      <c r="C241" s="31"/>
      <c r="D241" s="31"/>
      <c r="E241" s="31"/>
      <c r="F241" s="31"/>
      <c r="G241" s="31"/>
      <c r="H241" s="33"/>
      <c r="I241" s="33"/>
      <c r="J241" s="33"/>
      <c r="K241" s="33"/>
      <c r="L241" s="33"/>
    </row>
    <row r="242" spans="2:12" ht="15" customHeight="1">
      <c r="B242" s="160" t="s">
        <v>375</v>
      </c>
      <c r="C242" s="160"/>
      <c r="D242" s="160"/>
      <c r="E242" s="31"/>
      <c r="F242" s="31"/>
      <c r="G242" s="31"/>
      <c r="H242" s="33"/>
      <c r="I242" s="33"/>
      <c r="J242" s="33"/>
      <c r="K242" s="33"/>
      <c r="L242" s="33"/>
    </row>
    <row r="243" spans="2:12" ht="15" customHeight="1">
      <c r="B243" s="159" t="s">
        <v>557</v>
      </c>
      <c r="C243" s="159"/>
      <c r="D243" s="159"/>
      <c r="E243" s="159"/>
      <c r="F243" s="159"/>
      <c r="G243" s="159"/>
      <c r="H243" s="159"/>
      <c r="I243" s="159"/>
      <c r="J243" s="159"/>
      <c r="K243" s="24"/>
      <c r="L243" s="24"/>
    </row>
    <row r="244" spans="2:12" ht="15" customHeight="1">
      <c r="B244" s="159"/>
      <c r="C244" s="159"/>
      <c r="D244" s="159"/>
      <c r="E244" s="159"/>
      <c r="F244" s="159"/>
      <c r="G244" s="159"/>
      <c r="H244" s="159"/>
      <c r="I244" s="159"/>
      <c r="J244" s="159"/>
      <c r="K244" s="24"/>
      <c r="L244" s="24"/>
    </row>
    <row r="245" spans="2:12" ht="15" customHeight="1">
      <c r="B245" s="159"/>
      <c r="C245" s="159"/>
      <c r="D245" s="159"/>
      <c r="E245" s="159"/>
      <c r="F245" s="159"/>
      <c r="G245" s="159"/>
      <c r="H245" s="159"/>
      <c r="I245" s="159"/>
      <c r="J245" s="159"/>
      <c r="K245" s="24"/>
      <c r="L245" s="24"/>
    </row>
    <row r="246" spans="2:12" ht="15" customHeight="1">
      <c r="B246" s="34"/>
      <c r="C246" s="34"/>
      <c r="D246" s="34"/>
      <c r="E246" s="35"/>
      <c r="F246" s="35"/>
      <c r="G246" s="35"/>
      <c r="H246" s="26" t="s">
        <v>562</v>
      </c>
      <c r="I246" s="27"/>
      <c r="J246" s="26" t="s">
        <v>304</v>
      </c>
      <c r="K246" s="26" t="s">
        <v>550</v>
      </c>
      <c r="L246" s="26" t="s">
        <v>304</v>
      </c>
    </row>
    <row r="247" spans="2:12" ht="15" customHeight="1">
      <c r="B247" s="43" t="s">
        <v>376</v>
      </c>
      <c r="C247" s="40"/>
      <c r="D247" s="40"/>
      <c r="E247" s="31"/>
      <c r="F247" s="31"/>
      <c r="G247" s="31"/>
      <c r="H247" s="29">
        <v>8000000</v>
      </c>
      <c r="I247" s="29"/>
      <c r="J247" s="29">
        <v>8000000</v>
      </c>
      <c r="K247" s="29">
        <v>8000000</v>
      </c>
      <c r="L247" s="29">
        <v>8000000</v>
      </c>
    </row>
    <row r="248" spans="2:12" ht="15" customHeight="1">
      <c r="B248" s="67" t="s">
        <v>377</v>
      </c>
      <c r="C248" s="40"/>
      <c r="D248" s="40"/>
      <c r="E248" s="31"/>
      <c r="F248" s="31"/>
      <c r="G248" s="31"/>
      <c r="H248" s="29"/>
      <c r="I248" s="29"/>
      <c r="J248" s="29"/>
      <c r="K248" s="29"/>
      <c r="L248" s="29"/>
    </row>
    <row r="249" spans="2:12" ht="15" customHeight="1">
      <c r="B249" s="67" t="s">
        <v>378</v>
      </c>
      <c r="C249" s="40"/>
      <c r="D249" s="40"/>
      <c r="E249" s="31"/>
      <c r="F249" s="31"/>
      <c r="G249" s="31"/>
      <c r="H249" s="29"/>
      <c r="I249" s="29"/>
      <c r="J249" s="29"/>
      <c r="K249" s="29"/>
      <c r="L249" s="29"/>
    </row>
    <row r="250" spans="2:12" ht="15" customHeight="1">
      <c r="B250" s="43" t="s">
        <v>379</v>
      </c>
      <c r="C250" s="40"/>
      <c r="D250" s="40"/>
      <c r="E250" s="31"/>
      <c r="F250" s="31"/>
      <c r="G250" s="31"/>
      <c r="H250" s="29">
        <v>8000000</v>
      </c>
      <c r="I250" s="29"/>
      <c r="J250" s="29">
        <v>8000000</v>
      </c>
      <c r="K250" s="29">
        <v>8000000</v>
      </c>
      <c r="L250" s="29">
        <v>8000000</v>
      </c>
    </row>
    <row r="251" spans="2:12" ht="15" customHeight="1">
      <c r="B251" s="67" t="s">
        <v>377</v>
      </c>
      <c r="C251" s="40"/>
      <c r="D251" s="40"/>
      <c r="E251" s="31"/>
      <c r="F251" s="31"/>
      <c r="G251" s="31"/>
      <c r="H251" s="29"/>
      <c r="I251" s="29"/>
      <c r="J251" s="29"/>
      <c r="K251" s="29"/>
      <c r="L251" s="29"/>
    </row>
    <row r="252" spans="2:12" ht="15" customHeight="1">
      <c r="B252" s="67" t="s">
        <v>378</v>
      </c>
      <c r="C252" s="40"/>
      <c r="D252" s="40"/>
      <c r="E252" s="31"/>
      <c r="F252" s="31"/>
      <c r="G252" s="31"/>
      <c r="H252" s="29"/>
      <c r="I252" s="29"/>
      <c r="J252" s="33"/>
      <c r="K252" s="29"/>
      <c r="L252" s="33"/>
    </row>
    <row r="253" spans="2:12" ht="15" customHeight="1">
      <c r="B253" s="43" t="s">
        <v>380</v>
      </c>
      <c r="C253" s="40"/>
      <c r="D253" s="40"/>
      <c r="E253" s="31"/>
      <c r="F253" s="31"/>
      <c r="G253" s="31"/>
      <c r="H253" s="29">
        <v>10000</v>
      </c>
      <c r="I253" s="33"/>
      <c r="J253" s="33"/>
      <c r="K253" s="29">
        <v>10000</v>
      </c>
      <c r="L253" s="33"/>
    </row>
    <row r="254" spans="2:12" ht="15" customHeight="1">
      <c r="B254" s="43"/>
      <c r="C254" s="40"/>
      <c r="D254" s="40"/>
      <c r="E254" s="31"/>
      <c r="F254" s="31"/>
      <c r="G254" s="31"/>
      <c r="H254" s="33"/>
      <c r="I254" s="33"/>
      <c r="J254" s="33"/>
      <c r="K254" s="33"/>
      <c r="L254" s="33"/>
    </row>
    <row r="255" spans="2:12" ht="15" customHeight="1">
      <c r="B255" s="43"/>
      <c r="C255" s="40"/>
      <c r="D255" s="40"/>
      <c r="E255" s="31"/>
      <c r="F255" s="31"/>
      <c r="G255" s="31"/>
      <c r="H255" s="33"/>
      <c r="I255" s="33"/>
      <c r="J255" s="33"/>
      <c r="K255" s="33"/>
      <c r="L255" s="33"/>
    </row>
    <row r="256" spans="2:12" ht="15" customHeight="1">
      <c r="B256" s="160" t="s">
        <v>381</v>
      </c>
      <c r="C256" s="160"/>
      <c r="D256" s="160"/>
      <c r="E256" s="31"/>
      <c r="F256" s="31"/>
      <c r="G256" s="31"/>
      <c r="H256" s="33"/>
      <c r="I256" s="33"/>
      <c r="J256" s="33"/>
      <c r="K256" s="33"/>
      <c r="L256" s="33"/>
    </row>
    <row r="257" spans="2:12" ht="15" customHeight="1">
      <c r="B257" s="34"/>
      <c r="C257" s="34"/>
      <c r="D257" s="34"/>
      <c r="E257" s="35"/>
      <c r="F257" s="35"/>
      <c r="G257" s="35"/>
      <c r="H257" s="49" t="s">
        <v>566</v>
      </c>
      <c r="I257" s="27"/>
      <c r="J257" s="26" t="s">
        <v>304</v>
      </c>
      <c r="K257" s="49" t="s">
        <v>567</v>
      </c>
      <c r="L257" s="26" t="s">
        <v>304</v>
      </c>
    </row>
    <row r="258" spans="2:12" ht="15" customHeight="1">
      <c r="B258" s="160" t="s">
        <v>382</v>
      </c>
      <c r="C258" s="160"/>
      <c r="D258" s="40"/>
      <c r="E258" s="31"/>
      <c r="F258" s="31"/>
      <c r="G258" s="31"/>
      <c r="H258" s="33">
        <f>H259</f>
        <v>88289135410</v>
      </c>
      <c r="I258" s="33"/>
      <c r="J258" s="33">
        <v>128544130151</v>
      </c>
      <c r="K258" s="33">
        <f>K259</f>
        <v>73181307013</v>
      </c>
      <c r="L258" s="33">
        <v>128544130151</v>
      </c>
    </row>
    <row r="259" spans="2:12" ht="15" customHeight="1">
      <c r="B259" s="159" t="s">
        <v>383</v>
      </c>
      <c r="C259" s="159"/>
      <c r="D259" s="40"/>
      <c r="E259" s="31"/>
      <c r="F259" s="31"/>
      <c r="G259" s="31"/>
      <c r="H259" s="29">
        <v>88289135410</v>
      </c>
      <c r="I259" s="29"/>
      <c r="J259" s="29">
        <v>128544130151</v>
      </c>
      <c r="K259" s="29">
        <v>73181307013</v>
      </c>
      <c r="L259" s="29">
        <v>128544130151</v>
      </c>
    </row>
    <row r="260" spans="2:12" ht="15" customHeight="1">
      <c r="B260" s="160" t="s">
        <v>384</v>
      </c>
      <c r="C260" s="160"/>
      <c r="D260" s="40"/>
      <c r="E260" s="31"/>
      <c r="F260" s="31"/>
      <c r="G260" s="31"/>
      <c r="H260" s="33">
        <f>H261</f>
        <v>520159388</v>
      </c>
      <c r="I260" s="33"/>
      <c r="J260" s="33">
        <v>645934104</v>
      </c>
      <c r="K260" s="33">
        <f>K261</f>
        <v>1125268031</v>
      </c>
      <c r="L260" s="33">
        <v>645934104</v>
      </c>
    </row>
    <row r="261" spans="2:12" ht="15" customHeight="1">
      <c r="B261" s="39" t="s">
        <v>385</v>
      </c>
      <c r="C261" s="31"/>
      <c r="D261" s="31"/>
      <c r="E261" s="31"/>
      <c r="F261" s="31"/>
      <c r="G261" s="31"/>
      <c r="H261" s="29">
        <v>520159388</v>
      </c>
      <c r="I261" s="29"/>
      <c r="J261" s="29">
        <v>645934104</v>
      </c>
      <c r="K261" s="29">
        <v>1125268031</v>
      </c>
      <c r="L261" s="29">
        <v>645934104</v>
      </c>
    </row>
    <row r="262" spans="2:12" ht="15" customHeight="1" thickBot="1">
      <c r="B262" s="160" t="s">
        <v>386</v>
      </c>
      <c r="C262" s="160"/>
      <c r="D262" s="31"/>
      <c r="E262" s="31"/>
      <c r="F262" s="31"/>
      <c r="G262" s="31"/>
      <c r="H262" s="32">
        <f>H258-H260</f>
        <v>87768976022</v>
      </c>
      <c r="I262" s="33"/>
      <c r="J262" s="32">
        <v>127898196047</v>
      </c>
      <c r="K262" s="32">
        <f>K258-K260</f>
        <v>72056038982</v>
      </c>
      <c r="L262" s="32">
        <v>127898196047</v>
      </c>
    </row>
    <row r="263" spans="4:12" ht="15" customHeight="1" thickTop="1">
      <c r="D263" s="31"/>
      <c r="E263" s="31"/>
      <c r="F263" s="31"/>
      <c r="G263" s="31"/>
      <c r="H263" s="33"/>
      <c r="I263" s="33"/>
      <c r="J263" s="33"/>
      <c r="K263" s="33"/>
      <c r="L263" s="33"/>
    </row>
    <row r="264" spans="4:12" ht="15" customHeight="1">
      <c r="D264" s="31"/>
      <c r="E264" s="31"/>
      <c r="F264" s="31"/>
      <c r="G264" s="31"/>
      <c r="H264" s="33"/>
      <c r="I264" s="33"/>
      <c r="J264" s="33"/>
      <c r="K264" s="33"/>
      <c r="L264" s="33"/>
    </row>
    <row r="265" spans="2:12" ht="15" customHeight="1">
      <c r="B265" s="160" t="s">
        <v>387</v>
      </c>
      <c r="C265" s="160"/>
      <c r="D265" s="160"/>
      <c r="E265" s="31"/>
      <c r="F265" s="31"/>
      <c r="G265" s="31"/>
      <c r="H265" s="33"/>
      <c r="I265" s="33"/>
      <c r="J265" s="33"/>
      <c r="K265" s="33"/>
      <c r="L265" s="33"/>
    </row>
    <row r="266" spans="2:12" ht="15" customHeight="1">
      <c r="B266" s="25"/>
      <c r="C266" s="35"/>
      <c r="D266" s="35"/>
      <c r="E266" s="35"/>
      <c r="F266" s="35"/>
      <c r="G266" s="35"/>
      <c r="H266" s="49" t="s">
        <v>566</v>
      </c>
      <c r="I266" s="27"/>
      <c r="J266" s="26" t="s">
        <v>304</v>
      </c>
      <c r="K266" s="49" t="s">
        <v>567</v>
      </c>
      <c r="L266" s="26" t="s">
        <v>304</v>
      </c>
    </row>
    <row r="267" spans="2:13" ht="15" customHeight="1">
      <c r="B267" s="43" t="s">
        <v>388</v>
      </c>
      <c r="C267" s="51"/>
      <c r="D267" s="31"/>
      <c r="E267" s="31"/>
      <c r="F267" s="31"/>
      <c r="G267" s="31"/>
      <c r="H267" s="29">
        <v>62159670938</v>
      </c>
      <c r="I267" s="29"/>
      <c r="J267" s="29">
        <v>100954815409</v>
      </c>
      <c r="K267" s="29">
        <v>51620071505</v>
      </c>
      <c r="L267" s="29">
        <v>100954815409</v>
      </c>
      <c r="M267" s="62"/>
    </row>
    <row r="268" spans="2:13" ht="15" customHeight="1" thickBot="1">
      <c r="B268" s="31" t="s">
        <v>296</v>
      </c>
      <c r="C268" s="31"/>
      <c r="D268" s="31"/>
      <c r="E268" s="31"/>
      <c r="F268" s="31"/>
      <c r="G268" s="31"/>
      <c r="H268" s="32">
        <f>H267</f>
        <v>62159670938</v>
      </c>
      <c r="I268" s="33"/>
      <c r="J268" s="32">
        <v>100954815409</v>
      </c>
      <c r="K268" s="32">
        <f>K267</f>
        <v>51620071505</v>
      </c>
      <c r="L268" s="32">
        <v>100954815409</v>
      </c>
      <c r="M268" s="150"/>
    </row>
    <row r="269" spans="2:12" ht="15" customHeight="1" thickTop="1">
      <c r="B269" s="31"/>
      <c r="C269" s="31"/>
      <c r="D269" s="31"/>
      <c r="E269" s="31"/>
      <c r="F269" s="31"/>
      <c r="G269" s="31"/>
      <c r="H269" s="33"/>
      <c r="I269" s="33"/>
      <c r="J269" s="33"/>
      <c r="K269" s="33"/>
      <c r="L269" s="33"/>
    </row>
    <row r="270" spans="2:12" ht="15" customHeight="1">
      <c r="B270" s="31"/>
      <c r="C270" s="31"/>
      <c r="D270" s="31"/>
      <c r="E270" s="31"/>
      <c r="F270" s="31"/>
      <c r="G270" s="31"/>
      <c r="H270" s="33"/>
      <c r="I270" s="33"/>
      <c r="J270" s="33"/>
      <c r="K270" s="33"/>
      <c r="L270" s="33"/>
    </row>
    <row r="271" spans="2:12" ht="15" customHeight="1">
      <c r="B271" s="160" t="s">
        <v>389</v>
      </c>
      <c r="C271" s="160"/>
      <c r="D271" s="51"/>
      <c r="E271" s="31"/>
      <c r="F271" s="31"/>
      <c r="G271" s="31"/>
      <c r="H271" s="33"/>
      <c r="I271" s="33"/>
      <c r="J271" s="33"/>
      <c r="K271" s="33"/>
      <c r="L271" s="33"/>
    </row>
    <row r="272" spans="2:12" ht="15" customHeight="1">
      <c r="B272" s="25"/>
      <c r="C272" s="35"/>
      <c r="D272" s="35"/>
      <c r="E272" s="35"/>
      <c r="F272" s="35"/>
      <c r="G272" s="35"/>
      <c r="H272" s="49" t="s">
        <v>566</v>
      </c>
      <c r="I272" s="27"/>
      <c r="J272" s="26" t="s">
        <v>304</v>
      </c>
      <c r="K272" s="49" t="s">
        <v>567</v>
      </c>
      <c r="L272" s="26" t="s">
        <v>304</v>
      </c>
    </row>
    <row r="273" spans="2:12" ht="15" customHeight="1">
      <c r="B273" s="43" t="s">
        <v>390</v>
      </c>
      <c r="C273" s="31"/>
      <c r="D273" s="31"/>
      <c r="E273" s="31"/>
      <c r="F273" s="31"/>
      <c r="G273" s="31"/>
      <c r="H273" s="29">
        <v>26914953</v>
      </c>
      <c r="I273" s="29"/>
      <c r="J273" s="29">
        <v>95749017</v>
      </c>
      <c r="K273" s="29">
        <v>49184816</v>
      </c>
      <c r="L273" s="29">
        <v>95749017</v>
      </c>
    </row>
    <row r="274" spans="2:12" ht="15" customHeight="1" thickBot="1">
      <c r="B274" s="31" t="s">
        <v>296</v>
      </c>
      <c r="C274" s="31"/>
      <c r="D274" s="31"/>
      <c r="E274" s="31"/>
      <c r="F274" s="31"/>
      <c r="G274" s="31"/>
      <c r="H274" s="32">
        <f>H273</f>
        <v>26914953</v>
      </c>
      <c r="I274" s="33"/>
      <c r="J274" s="32">
        <v>95749017</v>
      </c>
      <c r="K274" s="32">
        <f>K273</f>
        <v>49184816</v>
      </c>
      <c r="L274" s="32">
        <v>95749017</v>
      </c>
    </row>
    <row r="275" spans="2:12" ht="15" customHeight="1" thickTop="1">
      <c r="B275" s="31"/>
      <c r="C275" s="31"/>
      <c r="D275" s="31"/>
      <c r="E275" s="31"/>
      <c r="F275" s="31"/>
      <c r="G275" s="31"/>
      <c r="H275" s="33"/>
      <c r="I275" s="33"/>
      <c r="J275" s="33"/>
      <c r="K275" s="33"/>
      <c r="L275" s="33"/>
    </row>
    <row r="276" spans="2:12" ht="15" customHeight="1">
      <c r="B276" s="31"/>
      <c r="C276" s="31"/>
      <c r="D276" s="31"/>
      <c r="E276" s="31"/>
      <c r="F276" s="31"/>
      <c r="G276" s="31"/>
      <c r="H276" s="33"/>
      <c r="I276" s="33"/>
      <c r="J276" s="33"/>
      <c r="K276" s="33"/>
      <c r="L276" s="33"/>
    </row>
    <row r="277" spans="2:12" ht="15" customHeight="1">
      <c r="B277" s="160" t="s">
        <v>391</v>
      </c>
      <c r="C277" s="160"/>
      <c r="D277" s="31"/>
      <c r="E277" s="31"/>
      <c r="F277" s="31"/>
      <c r="G277" s="31"/>
      <c r="H277" s="33"/>
      <c r="I277" s="33"/>
      <c r="J277" s="33"/>
      <c r="K277" s="33"/>
      <c r="L277" s="33"/>
    </row>
    <row r="278" spans="2:12" ht="15" customHeight="1">
      <c r="B278" s="25"/>
      <c r="C278" s="35"/>
      <c r="D278" s="35"/>
      <c r="E278" s="35"/>
      <c r="F278" s="35"/>
      <c r="G278" s="35"/>
      <c r="H278" s="49" t="s">
        <v>566</v>
      </c>
      <c r="I278" s="27"/>
      <c r="J278" s="26" t="s">
        <v>304</v>
      </c>
      <c r="K278" s="49" t="s">
        <v>567</v>
      </c>
      <c r="L278" s="26" t="s">
        <v>304</v>
      </c>
    </row>
    <row r="279" spans="2:12" ht="15" customHeight="1">
      <c r="B279" s="43" t="s">
        <v>392</v>
      </c>
      <c r="C279" s="31"/>
      <c r="D279" s="31"/>
      <c r="E279" s="31"/>
      <c r="F279" s="31"/>
      <c r="G279" s="31"/>
      <c r="H279" s="29">
        <v>792062813</v>
      </c>
      <c r="I279" s="29"/>
      <c r="J279" s="29">
        <v>2606728182</v>
      </c>
      <c r="K279" s="29">
        <v>857335200</v>
      </c>
      <c r="L279" s="29">
        <v>2606728182</v>
      </c>
    </row>
    <row r="280" spans="2:13" ht="15" customHeight="1">
      <c r="B280" s="159" t="s">
        <v>393</v>
      </c>
      <c r="C280" s="159"/>
      <c r="D280" s="31"/>
      <c r="E280" s="31"/>
      <c r="F280" s="31"/>
      <c r="G280" s="31"/>
      <c r="H280" s="29">
        <v>1360000000</v>
      </c>
      <c r="I280" s="29"/>
      <c r="J280" s="29">
        <v>878877711</v>
      </c>
      <c r="K280" s="29">
        <v>846827029</v>
      </c>
      <c r="L280" s="29">
        <v>878877711</v>
      </c>
      <c r="M280" s="62"/>
    </row>
    <row r="281" spans="2:13" ht="15" customHeight="1">
      <c r="B281" s="159" t="s">
        <v>568</v>
      </c>
      <c r="C281" s="159"/>
      <c r="D281" s="31"/>
      <c r="E281" s="31"/>
      <c r="F281" s="31"/>
      <c r="G281" s="31"/>
      <c r="H281" s="29"/>
      <c r="I281" s="29"/>
      <c r="J281" s="29"/>
      <c r="K281" s="29">
        <v>415438800</v>
      </c>
      <c r="L281" s="29"/>
      <c r="M281" s="62"/>
    </row>
    <row r="282" spans="2:12" ht="15" customHeight="1" thickBot="1">
      <c r="B282" s="31" t="s">
        <v>296</v>
      </c>
      <c r="C282" s="31"/>
      <c r="D282" s="31"/>
      <c r="E282" s="31"/>
      <c r="F282" s="31"/>
      <c r="G282" s="31"/>
      <c r="H282" s="32">
        <f>SUM(H279:H281)</f>
        <v>2152062813</v>
      </c>
      <c r="I282" s="33"/>
      <c r="J282" s="32">
        <v>3485605893</v>
      </c>
      <c r="K282" s="32">
        <f>SUM(K279:K281)</f>
        <v>2119601029</v>
      </c>
      <c r="L282" s="32">
        <v>3485605893</v>
      </c>
    </row>
    <row r="283" spans="2:12" ht="15" customHeight="1" thickTop="1">
      <c r="B283" s="31"/>
      <c r="C283" s="31"/>
      <c r="D283" s="31"/>
      <c r="E283" s="31"/>
      <c r="F283" s="31"/>
      <c r="G283" s="31"/>
      <c r="H283" s="33"/>
      <c r="I283" s="33"/>
      <c r="J283" s="33"/>
      <c r="K283" s="33"/>
      <c r="L283" s="33"/>
    </row>
    <row r="284" spans="2:12" ht="15" customHeight="1">
      <c r="B284" s="31"/>
      <c r="C284" s="31"/>
      <c r="D284" s="31"/>
      <c r="E284" s="31"/>
      <c r="F284" s="31"/>
      <c r="G284" s="31"/>
      <c r="H284" s="33"/>
      <c r="I284" s="33"/>
      <c r="J284" s="33"/>
      <c r="K284" s="33"/>
      <c r="L284" s="33"/>
    </row>
    <row r="285" spans="2:12" ht="15" customHeight="1">
      <c r="B285" s="160" t="s">
        <v>394</v>
      </c>
      <c r="C285" s="160"/>
      <c r="D285" s="31"/>
      <c r="E285" s="31"/>
      <c r="F285" s="31"/>
      <c r="G285" s="31"/>
      <c r="H285" s="33"/>
      <c r="I285" s="33"/>
      <c r="J285" s="33"/>
      <c r="K285" s="33"/>
      <c r="L285" s="33"/>
    </row>
    <row r="286" spans="2:12" ht="15" customHeight="1">
      <c r="B286" s="51"/>
      <c r="C286" s="31"/>
      <c r="D286" s="31"/>
      <c r="E286" s="31"/>
      <c r="F286" s="31"/>
      <c r="G286" s="31"/>
      <c r="H286" s="49" t="s">
        <v>566</v>
      </c>
      <c r="I286" s="27"/>
      <c r="J286" s="26" t="s">
        <v>304</v>
      </c>
      <c r="K286" s="49" t="s">
        <v>567</v>
      </c>
      <c r="L286" s="38" t="s">
        <v>304</v>
      </c>
    </row>
    <row r="287" spans="2:12" ht="15" customHeight="1">
      <c r="B287" s="159" t="s">
        <v>569</v>
      </c>
      <c r="C287" s="159"/>
      <c r="D287" s="31"/>
      <c r="E287" s="31"/>
      <c r="F287" s="31"/>
      <c r="G287" s="31"/>
      <c r="H287" s="29">
        <v>161254983</v>
      </c>
      <c r="I287" s="29"/>
      <c r="J287" s="29"/>
      <c r="K287" s="29">
        <v>65466351</v>
      </c>
      <c r="L287" s="29"/>
    </row>
    <row r="288" spans="2:12" ht="15" customHeight="1" thickBot="1">
      <c r="B288" s="31" t="s">
        <v>296</v>
      </c>
      <c r="C288" s="31"/>
      <c r="D288" s="31"/>
      <c r="E288" s="31"/>
      <c r="F288" s="31"/>
      <c r="G288" s="31"/>
      <c r="H288" s="32">
        <f>SUM(H287:H287)</f>
        <v>161254983</v>
      </c>
      <c r="I288" s="33"/>
      <c r="J288" s="32">
        <v>115187062</v>
      </c>
      <c r="K288" s="32">
        <f>SUM(K287:K287)</f>
        <v>65466351</v>
      </c>
      <c r="L288" s="32">
        <v>115187062</v>
      </c>
    </row>
    <row r="289" spans="2:12" ht="15" customHeight="1" thickTop="1">
      <c r="B289" s="31"/>
      <c r="C289" s="31"/>
      <c r="D289" s="31"/>
      <c r="E289" s="31"/>
      <c r="F289" s="31"/>
      <c r="G289" s="31"/>
      <c r="H289" s="33"/>
      <c r="I289" s="33"/>
      <c r="J289" s="33"/>
      <c r="K289" s="33"/>
      <c r="L289" s="33"/>
    </row>
    <row r="290" spans="2:12" ht="15" customHeight="1">
      <c r="B290" s="31"/>
      <c r="C290" s="31"/>
      <c r="D290" s="31"/>
      <c r="E290" s="31"/>
      <c r="F290" s="31"/>
      <c r="G290" s="31"/>
      <c r="H290" s="33"/>
      <c r="I290" s="33"/>
      <c r="J290" s="33"/>
      <c r="K290" s="33"/>
      <c r="L290" s="33"/>
    </row>
    <row r="291" spans="2:12" ht="15" customHeight="1">
      <c r="B291" s="160" t="s">
        <v>395</v>
      </c>
      <c r="C291" s="160"/>
      <c r="D291" s="160"/>
      <c r="E291" s="160"/>
      <c r="F291" s="40"/>
      <c r="G291" s="40"/>
      <c r="H291" s="33"/>
      <c r="I291" s="33"/>
      <c r="J291" s="33"/>
      <c r="K291" s="33"/>
      <c r="L291" s="33"/>
    </row>
    <row r="292" spans="2:12" ht="15" customHeight="1">
      <c r="B292" s="25"/>
      <c r="C292" s="35"/>
      <c r="D292" s="35"/>
      <c r="E292" s="35"/>
      <c r="F292" s="35"/>
      <c r="G292" s="35"/>
      <c r="H292" s="153">
        <v>41182</v>
      </c>
      <c r="I292" s="27"/>
      <c r="J292" s="26" t="s">
        <v>304</v>
      </c>
      <c r="K292" s="153">
        <v>40816</v>
      </c>
      <c r="L292" s="26" t="s">
        <v>304</v>
      </c>
    </row>
    <row r="293" spans="2:12" ht="15" customHeight="1">
      <c r="B293" s="159" t="s">
        <v>396</v>
      </c>
      <c r="C293" s="159"/>
      <c r="D293" s="31"/>
      <c r="E293" s="31"/>
      <c r="F293" s="31"/>
      <c r="G293" s="31"/>
      <c r="H293" s="29">
        <v>30366827245</v>
      </c>
      <c r="I293" s="29"/>
      <c r="J293" s="29">
        <v>15011954647</v>
      </c>
      <c r="K293" s="29">
        <v>31826366373</v>
      </c>
      <c r="L293" s="29">
        <v>15011954647</v>
      </c>
    </row>
    <row r="294" spans="2:12" ht="15" customHeight="1">
      <c r="B294" s="159" t="s">
        <v>397</v>
      </c>
      <c r="C294" s="159"/>
      <c r="D294" s="31"/>
      <c r="E294" s="31"/>
      <c r="F294" s="31"/>
      <c r="G294" s="31"/>
      <c r="H294" s="29">
        <v>0</v>
      </c>
      <c r="I294" s="29"/>
      <c r="J294" s="29">
        <v>550031021</v>
      </c>
      <c r="K294" s="29"/>
      <c r="L294" s="29">
        <v>550031021</v>
      </c>
    </row>
    <row r="295" spans="2:12" ht="15" customHeight="1">
      <c r="B295" s="174" t="s">
        <v>398</v>
      </c>
      <c r="C295" s="174"/>
      <c r="D295" s="31"/>
      <c r="E295" s="31"/>
      <c r="F295" s="31"/>
      <c r="G295" s="31"/>
      <c r="H295" s="68"/>
      <c r="I295" s="68"/>
      <c r="J295" s="68">
        <v>592491021</v>
      </c>
      <c r="K295" s="68"/>
      <c r="L295" s="68">
        <v>592491021</v>
      </c>
    </row>
    <row r="296" spans="2:12" ht="15" customHeight="1">
      <c r="B296" s="174" t="s">
        <v>399</v>
      </c>
      <c r="C296" s="174"/>
      <c r="D296" s="31"/>
      <c r="E296" s="31"/>
      <c r="F296" s="31"/>
      <c r="G296" s="31"/>
      <c r="H296" s="68"/>
      <c r="I296" s="68"/>
      <c r="J296" s="68">
        <v>42460000</v>
      </c>
      <c r="K296" s="68"/>
      <c r="L296" s="68">
        <v>42460000</v>
      </c>
    </row>
    <row r="297" spans="2:12" ht="15" customHeight="1">
      <c r="B297" s="159" t="s">
        <v>400</v>
      </c>
      <c r="C297" s="159"/>
      <c r="D297" s="31"/>
      <c r="E297" s="31"/>
      <c r="F297" s="31"/>
      <c r="G297" s="31"/>
      <c r="H297" s="29">
        <f>H293</f>
        <v>30366827245</v>
      </c>
      <c r="I297" s="29"/>
      <c r="J297" s="29">
        <v>15561985668</v>
      </c>
      <c r="K297" s="29">
        <f>K293</f>
        <v>31826366373</v>
      </c>
      <c r="L297" s="29">
        <v>15561985668</v>
      </c>
    </row>
    <row r="298" spans="2:12" ht="15" customHeight="1">
      <c r="B298" s="159" t="s">
        <v>401</v>
      </c>
      <c r="C298" s="159"/>
      <c r="D298" s="31"/>
      <c r="E298" s="31"/>
      <c r="F298" s="31"/>
      <c r="G298" s="31"/>
      <c r="H298" s="69">
        <v>0.25</v>
      </c>
      <c r="I298" s="69"/>
      <c r="J298" s="69">
        <v>0.25</v>
      </c>
      <c r="K298" s="69">
        <v>0.25</v>
      </c>
      <c r="L298" s="69">
        <v>0.25</v>
      </c>
    </row>
    <row r="299" spans="2:13" ht="15" customHeight="1">
      <c r="B299" s="159" t="s">
        <v>402</v>
      </c>
      <c r="C299" s="159"/>
      <c r="D299" s="31"/>
      <c r="E299" s="31"/>
      <c r="F299" s="31"/>
      <c r="G299" s="31"/>
      <c r="H299" s="29">
        <f>H297*H298</f>
        <v>7591706811.25</v>
      </c>
      <c r="I299" s="29"/>
      <c r="J299" s="29">
        <v>3890496417</v>
      </c>
      <c r="K299" s="29">
        <f>K297*K298-1</f>
        <v>7956591592.25</v>
      </c>
      <c r="L299" s="29">
        <v>3890496417</v>
      </c>
      <c r="M299" s="94"/>
    </row>
    <row r="300" spans="2:13" ht="15" customHeight="1">
      <c r="B300" s="159" t="s">
        <v>106</v>
      </c>
      <c r="C300" s="159"/>
      <c r="D300" s="31"/>
      <c r="E300" s="31"/>
      <c r="F300" s="31"/>
      <c r="G300" s="31"/>
      <c r="H300" s="29">
        <f>H299*0.3</f>
        <v>2277512043.375</v>
      </c>
      <c r="I300" s="29"/>
      <c r="J300" s="29"/>
      <c r="K300" s="29">
        <f>K299-K302</f>
        <v>2346446018.25</v>
      </c>
      <c r="L300" s="29"/>
      <c r="M300" s="151"/>
    </row>
    <row r="301" spans="2:13" ht="15" customHeight="1">
      <c r="B301" s="159" t="s">
        <v>403</v>
      </c>
      <c r="C301" s="159"/>
      <c r="D301" s="159"/>
      <c r="E301" s="159"/>
      <c r="F301" s="31"/>
      <c r="G301" s="31"/>
      <c r="H301" s="29"/>
      <c r="I301" s="29"/>
      <c r="J301" s="29">
        <v>0</v>
      </c>
      <c r="K301" s="29"/>
      <c r="L301" s="29">
        <v>0</v>
      </c>
      <c r="M301" s="151"/>
    </row>
    <row r="302" spans="2:12" ht="15" customHeight="1">
      <c r="B302" s="159" t="s">
        <v>404</v>
      </c>
      <c r="C302" s="159"/>
      <c r="D302" s="159"/>
      <c r="E302" s="31"/>
      <c r="F302" s="31"/>
      <c r="G302" s="31"/>
      <c r="H302" s="29">
        <f>H299-H300</f>
        <v>5314194767.875</v>
      </c>
      <c r="I302" s="29"/>
      <c r="J302" s="29">
        <v>3890496417</v>
      </c>
      <c r="K302" s="29">
        <f>5610145574</f>
        <v>5610145574</v>
      </c>
      <c r="L302" s="29">
        <v>3890496417</v>
      </c>
    </row>
    <row r="303" spans="2:13" ht="15" customHeight="1" thickBot="1">
      <c r="B303" s="51" t="s">
        <v>405</v>
      </c>
      <c r="C303" s="31"/>
      <c r="D303" s="31"/>
      <c r="E303" s="31"/>
      <c r="F303" s="31"/>
      <c r="G303" s="31"/>
      <c r="H303" s="32">
        <f>H297-H302</f>
        <v>25052632477.125</v>
      </c>
      <c r="I303" s="33"/>
      <c r="J303" s="32">
        <v>11121458230</v>
      </c>
      <c r="K303" s="32">
        <f>K297-K302</f>
        <v>26216220799</v>
      </c>
      <c r="L303" s="32">
        <v>11121458230</v>
      </c>
      <c r="M303" s="150"/>
    </row>
    <row r="304" spans="2:12" ht="15" customHeight="1" thickTop="1">
      <c r="B304" s="51"/>
      <c r="C304" s="31"/>
      <c r="D304" s="31"/>
      <c r="E304" s="31"/>
      <c r="F304" s="31"/>
      <c r="G304" s="31"/>
      <c r="H304" s="33"/>
      <c r="I304" s="33"/>
      <c r="J304" s="33"/>
      <c r="K304" s="33"/>
      <c r="L304" s="33"/>
    </row>
    <row r="305" spans="2:12" ht="15" customHeight="1">
      <c r="B305" s="160" t="s">
        <v>406</v>
      </c>
      <c r="C305" s="160"/>
      <c r="D305" s="160"/>
      <c r="E305" s="160"/>
      <c r="F305" s="40"/>
      <c r="G305" s="40"/>
      <c r="H305" s="33"/>
      <c r="I305" s="33"/>
      <c r="J305" s="33"/>
      <c r="K305" s="33"/>
      <c r="L305" s="33"/>
    </row>
    <row r="306" spans="2:12" ht="15" customHeight="1">
      <c r="B306" s="25"/>
      <c r="C306" s="35"/>
      <c r="D306" s="35"/>
      <c r="E306" s="35"/>
      <c r="F306" s="35"/>
      <c r="G306" s="35"/>
      <c r="H306" s="153">
        <v>41182</v>
      </c>
      <c r="I306" s="27"/>
      <c r="J306" s="26" t="s">
        <v>304</v>
      </c>
      <c r="K306" s="153">
        <v>40816</v>
      </c>
      <c r="L306" s="26" t="s">
        <v>304</v>
      </c>
    </row>
    <row r="307" spans="2:12" ht="15" customHeight="1">
      <c r="B307" s="159" t="s">
        <v>407</v>
      </c>
      <c r="C307" s="159"/>
      <c r="D307" s="31"/>
      <c r="E307" s="31"/>
      <c r="F307" s="31"/>
      <c r="G307" s="31"/>
      <c r="H307" s="62">
        <f>H303</f>
        <v>25052632477.125</v>
      </c>
      <c r="I307" s="70"/>
      <c r="J307" s="62">
        <v>11165953132</v>
      </c>
      <c r="K307" s="62">
        <f>K303</f>
        <v>26216220799</v>
      </c>
      <c r="L307" s="62">
        <v>11165953132</v>
      </c>
    </row>
    <row r="308" spans="2:12" ht="15" customHeight="1">
      <c r="B308" s="159" t="s">
        <v>408</v>
      </c>
      <c r="C308" s="159"/>
      <c r="D308" s="159"/>
      <c r="E308" s="31"/>
      <c r="F308" s="31"/>
      <c r="G308" s="31"/>
      <c r="H308" s="62"/>
      <c r="I308" s="70"/>
      <c r="J308" s="62"/>
      <c r="K308" s="62"/>
      <c r="L308" s="62"/>
    </row>
    <row r="309" spans="2:12" ht="15" customHeight="1">
      <c r="B309" s="174" t="s">
        <v>409</v>
      </c>
      <c r="C309" s="174"/>
      <c r="D309" s="31"/>
      <c r="E309" s="31"/>
      <c r="F309" s="31"/>
      <c r="G309" s="31"/>
      <c r="H309" s="62"/>
      <c r="I309" s="70"/>
      <c r="J309" s="62"/>
      <c r="K309" s="62"/>
      <c r="L309" s="62"/>
    </row>
    <row r="310" spans="2:12" ht="15" customHeight="1">
      <c r="B310" s="174" t="s">
        <v>410</v>
      </c>
      <c r="C310" s="174"/>
      <c r="D310" s="31"/>
      <c r="E310" s="31"/>
      <c r="F310" s="31"/>
      <c r="G310" s="31"/>
      <c r="H310" s="62"/>
      <c r="I310" s="70"/>
      <c r="J310" s="62"/>
      <c r="K310" s="62"/>
      <c r="L310" s="62"/>
    </row>
    <row r="311" spans="2:12" ht="15" customHeight="1">
      <c r="B311" s="159" t="s">
        <v>411</v>
      </c>
      <c r="C311" s="159"/>
      <c r="D311" s="159"/>
      <c r="E311" s="31"/>
      <c r="F311" s="31"/>
      <c r="G311" s="31"/>
      <c r="H311" s="62">
        <f>H307</f>
        <v>25052632477.125</v>
      </c>
      <c r="I311" s="70"/>
      <c r="J311" s="62">
        <v>11165953132</v>
      </c>
      <c r="K311" s="62">
        <f>K307</f>
        <v>26216220799</v>
      </c>
      <c r="L311" s="62">
        <v>11165953132</v>
      </c>
    </row>
    <row r="312" spans="2:12" ht="15" customHeight="1">
      <c r="B312" s="159" t="s">
        <v>412</v>
      </c>
      <c r="C312" s="159"/>
      <c r="D312" s="159"/>
      <c r="E312" s="31"/>
      <c r="F312" s="31"/>
      <c r="G312" s="31"/>
      <c r="H312" s="29">
        <v>8000000</v>
      </c>
      <c r="I312" s="33"/>
      <c r="J312" s="29">
        <v>8000000</v>
      </c>
      <c r="K312" s="29">
        <v>8000000</v>
      </c>
      <c r="L312" s="29">
        <v>8000000</v>
      </c>
    </row>
    <row r="313" spans="2:12" ht="15" customHeight="1" thickBot="1">
      <c r="B313" s="160" t="s">
        <v>413</v>
      </c>
      <c r="C313" s="160"/>
      <c r="D313" s="160"/>
      <c r="E313" s="31"/>
      <c r="F313" s="31"/>
      <c r="G313" s="31"/>
      <c r="H313" s="32">
        <v>3260</v>
      </c>
      <c r="I313" s="33"/>
      <c r="J313" s="32">
        <v>1395.7441415</v>
      </c>
      <c r="K313" s="32">
        <f>K311/K312</f>
        <v>3277.027599875</v>
      </c>
      <c r="L313" s="32">
        <v>1395.7441415</v>
      </c>
    </row>
    <row r="314" spans="2:12" ht="10.5" customHeight="1" thickTop="1">
      <c r="B314" s="40"/>
      <c r="C314" s="40"/>
      <c r="D314" s="40"/>
      <c r="E314" s="31"/>
      <c r="F314" s="31"/>
      <c r="G314" s="31"/>
      <c r="H314" s="33"/>
      <c r="I314" s="33"/>
      <c r="J314" s="33"/>
      <c r="K314" s="33"/>
      <c r="L314" s="33"/>
    </row>
    <row r="315" spans="2:12" ht="10.5" customHeight="1">
      <c r="B315" s="40"/>
      <c r="C315" s="40"/>
      <c r="D315" s="40"/>
      <c r="E315" s="31"/>
      <c r="F315" s="31"/>
      <c r="G315" s="31"/>
      <c r="H315" s="33"/>
      <c r="I315" s="33"/>
      <c r="J315" s="33"/>
      <c r="K315" s="33"/>
      <c r="L315" s="33"/>
    </row>
    <row r="316" spans="2:12" ht="10.5" customHeight="1">
      <c r="B316" s="40"/>
      <c r="C316" s="40"/>
      <c r="D316" s="40"/>
      <c r="E316" s="31"/>
      <c r="F316" s="31"/>
      <c r="G316" s="31"/>
      <c r="H316" s="33"/>
      <c r="I316" s="33"/>
      <c r="J316" s="33"/>
      <c r="K316" s="33"/>
      <c r="L316" s="33"/>
    </row>
    <row r="317" spans="2:12" ht="10.5" customHeight="1">
      <c r="B317" s="40"/>
      <c r="C317" s="40"/>
      <c r="D317" s="40"/>
      <c r="E317" s="31"/>
      <c r="F317" s="31"/>
      <c r="G317" s="31"/>
      <c r="H317" s="33"/>
      <c r="I317" s="33"/>
      <c r="J317" s="33"/>
      <c r="K317" s="33"/>
      <c r="L317" s="33"/>
    </row>
    <row r="318" spans="3:11" ht="15" customHeight="1">
      <c r="C318" s="71"/>
      <c r="D318" s="71"/>
      <c r="F318" s="168" t="s">
        <v>570</v>
      </c>
      <c r="G318" s="168"/>
      <c r="H318" s="168"/>
      <c r="I318" s="168"/>
      <c r="J318" s="168"/>
      <c r="K318" s="168"/>
    </row>
    <row r="319" spans="2:11" ht="15" customHeight="1">
      <c r="B319" s="72" t="s">
        <v>414</v>
      </c>
      <c r="C319" s="175" t="s">
        <v>184</v>
      </c>
      <c r="D319" s="175"/>
      <c r="E319" s="72"/>
      <c r="F319" s="176" t="s">
        <v>183</v>
      </c>
      <c r="G319" s="176"/>
      <c r="H319" s="176"/>
      <c r="I319" s="176"/>
      <c r="K319" s="24"/>
    </row>
    <row r="320" ht="15" customHeight="1">
      <c r="B320" s="73"/>
    </row>
  </sheetData>
  <sheetProtection/>
  <mergeCells count="176">
    <mergeCell ref="B280:C280"/>
    <mergeCell ref="B311:D311"/>
    <mergeCell ref="B312:D312"/>
    <mergeCell ref="B302:D302"/>
    <mergeCell ref="B305:E305"/>
    <mergeCell ref="B307:C307"/>
    <mergeCell ref="B308:D308"/>
    <mergeCell ref="B29:K29"/>
    <mergeCell ref="B30:K30"/>
    <mergeCell ref="B294:C294"/>
    <mergeCell ref="B301:E301"/>
    <mergeCell ref="B297:C297"/>
    <mergeCell ref="B298:C298"/>
    <mergeCell ref="B112:E112"/>
    <mergeCell ref="B208:D208"/>
    <mergeCell ref="B291:E291"/>
    <mergeCell ref="B293:C293"/>
    <mergeCell ref="B20:K20"/>
    <mergeCell ref="B21:K21"/>
    <mergeCell ref="B234:C234"/>
    <mergeCell ref="B22:K22"/>
    <mergeCell ref="B23:K23"/>
    <mergeCell ref="B24:K24"/>
    <mergeCell ref="B25:K25"/>
    <mergeCell ref="B26:K26"/>
    <mergeCell ref="B27:K27"/>
    <mergeCell ref="B28:K28"/>
    <mergeCell ref="B262:C262"/>
    <mergeCell ref="B277:C277"/>
    <mergeCell ref="B244:J244"/>
    <mergeCell ref="C319:D319"/>
    <mergeCell ref="F319:I319"/>
    <mergeCell ref="B15:K15"/>
    <mergeCell ref="B16:K16"/>
    <mergeCell ref="B17:K17"/>
    <mergeCell ref="B18:K18"/>
    <mergeCell ref="B19:K19"/>
    <mergeCell ref="B204:C204"/>
    <mergeCell ref="B206:D206"/>
    <mergeCell ref="B211:C211"/>
    <mergeCell ref="B232:E232"/>
    <mergeCell ref="B285:C285"/>
    <mergeCell ref="B287:C287"/>
    <mergeCell ref="B256:D256"/>
    <mergeCell ref="B265:D265"/>
    <mergeCell ref="B271:C271"/>
    <mergeCell ref="B260:C260"/>
    <mergeCell ref="B243:J243"/>
    <mergeCell ref="B237:C237"/>
    <mergeCell ref="B236:C236"/>
    <mergeCell ref="B242:D242"/>
    <mergeCell ref="B239:C239"/>
    <mergeCell ref="B227:C227"/>
    <mergeCell ref="B111:E111"/>
    <mergeCell ref="B124:C124"/>
    <mergeCell ref="B125:C125"/>
    <mergeCell ref="B198:D198"/>
    <mergeCell ref="B184:D184"/>
    <mergeCell ref="B168:C168"/>
    <mergeCell ref="B173:D173"/>
    <mergeCell ref="B171:C171"/>
    <mergeCell ref="B185:D185"/>
    <mergeCell ref="B182:D182"/>
    <mergeCell ref="B228:C228"/>
    <mergeCell ref="B163:D163"/>
    <mergeCell ref="B181:D181"/>
    <mergeCell ref="B199:D199"/>
    <mergeCell ref="B201:D201"/>
    <mergeCell ref="B196:C196"/>
    <mergeCell ref="B183:D183"/>
    <mergeCell ref="B174:D174"/>
    <mergeCell ref="B212:D212"/>
    <mergeCell ref="B225:D225"/>
    <mergeCell ref="B245:J245"/>
    <mergeCell ref="B313:D313"/>
    <mergeCell ref="B309:C309"/>
    <mergeCell ref="B310:C310"/>
    <mergeCell ref="B295:C295"/>
    <mergeCell ref="B296:C296"/>
    <mergeCell ref="B300:C300"/>
    <mergeCell ref="B299:C299"/>
    <mergeCell ref="B258:C258"/>
    <mergeCell ref="B259:C259"/>
    <mergeCell ref="B118:C118"/>
    <mergeCell ref="B119:D119"/>
    <mergeCell ref="B166:C166"/>
    <mergeCell ref="B167:C167"/>
    <mergeCell ref="B131:D131"/>
    <mergeCell ref="B157:D157"/>
    <mergeCell ref="B154:C154"/>
    <mergeCell ref="B135:C135"/>
    <mergeCell ref="B156:C156"/>
    <mergeCell ref="F318:K318"/>
    <mergeCell ref="B8:K8"/>
    <mergeCell ref="B9:K9"/>
    <mergeCell ref="B10:K10"/>
    <mergeCell ref="B11:K11"/>
    <mergeCell ref="B12:K12"/>
    <mergeCell ref="B13:K13"/>
    <mergeCell ref="B14:K14"/>
    <mergeCell ref="B200:D200"/>
    <mergeCell ref="B207:D207"/>
    <mergeCell ref="B35:K35"/>
    <mergeCell ref="B36:K36"/>
    <mergeCell ref="B37:K37"/>
    <mergeCell ref="B38:K38"/>
    <mergeCell ref="B31:K31"/>
    <mergeCell ref="B32:K32"/>
    <mergeCell ref="B33:K33"/>
    <mergeCell ref="B34:K34"/>
    <mergeCell ref="B43:K43"/>
    <mergeCell ref="B44:K44"/>
    <mergeCell ref="B45:K45"/>
    <mergeCell ref="B46:K46"/>
    <mergeCell ref="B39:K39"/>
    <mergeCell ref="B40:K40"/>
    <mergeCell ref="B41:K41"/>
    <mergeCell ref="B42:K42"/>
    <mergeCell ref="B51:K51"/>
    <mergeCell ref="B52:K52"/>
    <mergeCell ref="B53:K53"/>
    <mergeCell ref="B54:K54"/>
    <mergeCell ref="B47:K47"/>
    <mergeCell ref="B48:K48"/>
    <mergeCell ref="B49:K49"/>
    <mergeCell ref="B50:K50"/>
    <mergeCell ref="B60:K60"/>
    <mergeCell ref="B61:K61"/>
    <mergeCell ref="B62:K62"/>
    <mergeCell ref="B59:K59"/>
    <mergeCell ref="B58:K58"/>
    <mergeCell ref="B55:K55"/>
    <mergeCell ref="B56:K56"/>
    <mergeCell ref="B57:K57"/>
    <mergeCell ref="B67:K67"/>
    <mergeCell ref="B68:K68"/>
    <mergeCell ref="B69:K69"/>
    <mergeCell ref="B70:K70"/>
    <mergeCell ref="B63:K63"/>
    <mergeCell ref="B64:K64"/>
    <mergeCell ref="B65:K65"/>
    <mergeCell ref="B66:K66"/>
    <mergeCell ref="B75:K75"/>
    <mergeCell ref="B76:K76"/>
    <mergeCell ref="B77:K77"/>
    <mergeCell ref="B78:K78"/>
    <mergeCell ref="B71:K71"/>
    <mergeCell ref="B72:K72"/>
    <mergeCell ref="B73:K73"/>
    <mergeCell ref="B74:K74"/>
    <mergeCell ref="B85:K85"/>
    <mergeCell ref="B86:K86"/>
    <mergeCell ref="B79:K79"/>
    <mergeCell ref="B80:K80"/>
    <mergeCell ref="B81:K81"/>
    <mergeCell ref="B82:K82"/>
    <mergeCell ref="B93:K93"/>
    <mergeCell ref="B94:K94"/>
    <mergeCell ref="B83:K83"/>
    <mergeCell ref="B84:K84"/>
    <mergeCell ref="B110:E110"/>
    <mergeCell ref="B87:K87"/>
    <mergeCell ref="B88:K88"/>
    <mergeCell ref="B89:K89"/>
    <mergeCell ref="B90:K90"/>
    <mergeCell ref="B108:C108"/>
    <mergeCell ref="B114:E114"/>
    <mergeCell ref="B281:C281"/>
    <mergeCell ref="B113:E113"/>
    <mergeCell ref="B109:C109"/>
    <mergeCell ref="B6:K6"/>
    <mergeCell ref="B95:K95"/>
    <mergeCell ref="B96:K96"/>
    <mergeCell ref="B97:K97"/>
    <mergeCell ref="B91:K91"/>
    <mergeCell ref="B92:K92"/>
  </mergeCells>
  <hyperlinks>
    <hyperlink ref="B4" r:id="rId1" display="www.sachhoctro.com.vn"/>
  </hyperlinks>
  <printOptions horizontalCentered="1"/>
  <pageMargins left="0.25" right="0.25" top="0.5" bottom="0.5" header="0.5" footer="0.5"/>
  <pageSetup horizontalDpi="600" verticalDpi="600" orientation="portrait" paperSize="9" r:id="rId2"/>
  <rowBreaks count="3" manualBreakCount="3">
    <brk id="165" min="1" max="10" man="1"/>
    <brk id="210" min="1" max="10" man="1"/>
    <brk id="255"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pn</cp:lastModifiedBy>
  <cp:lastPrinted>2012-07-20T08:06:37Z</cp:lastPrinted>
  <dcterms:created xsi:type="dcterms:W3CDTF">2011-07-14T08:20:58Z</dcterms:created>
  <dcterms:modified xsi:type="dcterms:W3CDTF">2012-10-05T08:02:22Z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